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Projects\2016\GEO\1461-16-047 HDR_I-20,26,126 Corridor Improvment Project - Phase 2A_Columbia\Field_Data\Downhole Seismic Results\"/>
    </mc:Choice>
  </mc:AlternateContent>
  <bookViews>
    <workbookView xWindow="300" yWindow="408" windowWidth="11556" windowHeight="5892" tabRatio="500"/>
  </bookViews>
  <sheets>
    <sheet name="Downhole Calculations" sheetId="8" r:id="rId1"/>
    <sheet name="DH-4" sheetId="6" r:id="rId2"/>
  </sheets>
  <definedNames>
    <definedName name="_xlnm.Print_Area" localSheetId="0">'Downhole Calculations'!$A$1:$M$62</definedName>
  </definedNames>
  <calcPr calcId="152511"/>
</workbook>
</file>

<file path=xl/calcChain.xml><?xml version="1.0" encoding="utf-8"?>
<calcChain xmlns="http://schemas.openxmlformats.org/spreadsheetml/2006/main">
  <c r="L60" i="8" l="1"/>
  <c r="M60" i="8" l="1"/>
</calcChain>
</file>

<file path=xl/sharedStrings.xml><?xml version="1.0" encoding="utf-8"?>
<sst xmlns="http://schemas.openxmlformats.org/spreadsheetml/2006/main" count="63" uniqueCount="42">
  <si>
    <t>Test</t>
  </si>
  <si>
    <t>Depth</t>
  </si>
  <si>
    <t>Shear Wave Velocity Calculations</t>
  </si>
  <si>
    <t>Geophone</t>
  </si>
  <si>
    <t>Ray Path</t>
  </si>
  <si>
    <t>Incremental</t>
  </si>
  <si>
    <t>Distance</t>
  </si>
  <si>
    <t>Interval</t>
  </si>
  <si>
    <t>Velocity</t>
  </si>
  <si>
    <t>(feet)</t>
  </si>
  <si>
    <t>(ft/s)</t>
  </si>
  <si>
    <t>Geophone Offset:</t>
  </si>
  <si>
    <t>Source Offset:</t>
  </si>
  <si>
    <t>Feet</t>
  </si>
  <si>
    <t>Arrival Time</t>
  </si>
  <si>
    <t>Time Interval</t>
  </si>
  <si>
    <t>Characteristic</t>
  </si>
  <si>
    <t>Waveform</t>
  </si>
  <si>
    <t>Sounding ID:</t>
  </si>
  <si>
    <t>Project Number:</t>
  </si>
  <si>
    <t>Date:</t>
  </si>
  <si>
    <t>NOT FOR OUTPUT</t>
  </si>
  <si>
    <t>Rig:</t>
  </si>
  <si>
    <t>Seicmic Arrival</t>
  </si>
  <si>
    <t>Input Values</t>
  </si>
  <si>
    <t>S-Wave</t>
  </si>
  <si>
    <t>(seconds)</t>
  </si>
  <si>
    <r>
      <t>d</t>
    </r>
    <r>
      <rPr>
        <i/>
        <vertAlign val="subscript"/>
        <sz val="10"/>
        <rFont val="Arial"/>
        <family val="2"/>
      </rPr>
      <t>i</t>
    </r>
    <r>
      <rPr>
        <i/>
        <sz val="10"/>
        <rFont val="Arial"/>
        <family val="2"/>
      </rPr>
      <t>/v</t>
    </r>
    <r>
      <rPr>
        <i/>
        <vertAlign val="subscript"/>
        <sz val="10"/>
        <rFont val="Arial"/>
        <family val="2"/>
      </rPr>
      <t>si</t>
    </r>
  </si>
  <si>
    <t>n/a</t>
  </si>
  <si>
    <t>(milliseconds)</t>
  </si>
  <si>
    <t>P-Wave</t>
  </si>
  <si>
    <t>Casing Stickup:</t>
  </si>
  <si>
    <t>P-WAVE</t>
  </si>
  <si>
    <t>S-WAVE</t>
  </si>
  <si>
    <t>Raw Picks</t>
  </si>
  <si>
    <t>Poissons</t>
  </si>
  <si>
    <t xml:space="preserve">I-20/26/126 Corridor Project Ph. 2 </t>
  </si>
  <si>
    <t>Columbia, South Carolina</t>
  </si>
  <si>
    <t>1461-16-047</t>
  </si>
  <si>
    <t>DH-4</t>
  </si>
  <si>
    <r>
      <t>Weighted Average Soil Shear Wave Velocity, v</t>
    </r>
    <r>
      <rPr>
        <b/>
        <vertAlign val="subscript"/>
        <sz val="12"/>
        <rFont val="Times New Roman"/>
        <family val="1"/>
      </rPr>
      <t xml:space="preserve">s </t>
    </r>
    <r>
      <rPr>
        <b/>
        <sz val="12"/>
        <rFont val="Times New Roman"/>
        <family val="1"/>
      </rPr>
      <t>100 (ft/s):</t>
    </r>
  </si>
  <si>
    <t>Note: The weighted average shear wave velocity reported above is for the interval from 6.08 to 105.08 feet.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</si>
</sst>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164" formatCode="0.0"/>
    <numFmt numFmtId="165" formatCode="mmmm\ d\,\ yyyy"/>
    <numFmt numFmtId="166" formatCode="0.0000"/>
    <numFmt numFmtId="167" formatCode="0.00000"/>
  </numFmts>
  <fonts count="24" x14ac:knownFonts="1">
    <font>
      <sz val="10"/>
      <name val="Arial"/>
    </font>
    <font>
      <sz val="10"/>
      <name val="Arial"/>
    </font>
    <font>
      <b/>
      <sz val="18"/>
      <name val="Arial"/>
    </font>
    <font>
      <b/>
      <sz val="12"/>
      <name val="Arial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9.75"/>
      <name val="Times New Roman"/>
      <family val="1"/>
    </font>
    <font>
      <sz val="9.75"/>
      <name val="Times New Roman"/>
      <family val="1"/>
    </font>
    <font>
      <b/>
      <vertAlign val="subscript"/>
      <sz val="12"/>
      <name val="Times New Roman"/>
      <family val="1"/>
    </font>
    <font>
      <sz val="8"/>
      <name val="Arial"/>
    </font>
    <font>
      <i/>
      <sz val="10"/>
      <name val="Arial"/>
      <family val="2"/>
    </font>
    <font>
      <i/>
      <vertAlign val="subscript"/>
      <sz val="10"/>
      <name val="Arial"/>
      <family val="2"/>
    </font>
    <font>
      <sz val="10"/>
      <name val="Arial"/>
      <family val="2"/>
    </font>
    <font>
      <i/>
      <sz val="14"/>
      <name val="Segoe UI"/>
      <family val="2"/>
    </font>
    <font>
      <sz val="14"/>
      <name val="Segoe UI"/>
      <family val="2"/>
    </font>
    <font>
      <sz val="12"/>
      <name val="Segoe UI"/>
      <family val="2"/>
    </font>
    <font>
      <b/>
      <sz val="12"/>
      <name val="Segoe UI"/>
      <family val="2"/>
    </font>
    <font>
      <b/>
      <sz val="12"/>
      <color rgb="FFFF0000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32"/>
      </patternFill>
    </fill>
    <fill>
      <patternFill patternType="solid">
        <fgColor indexed="47"/>
        <bgColor indexed="32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3" fontId="1" fillId="0" borderId="0" applyFill="0" applyBorder="0" applyAlignment="0" applyProtection="0"/>
    <xf numFmtId="5" fontId="1" fillId="0" borderId="0" applyFill="0" applyBorder="0" applyAlignment="0" applyProtection="0"/>
    <xf numFmtId="165" fontId="1" fillId="0" borderId="0" applyFill="0" applyBorder="0" applyAlignment="0" applyProtection="0"/>
    <xf numFmtId="2" fontId="1" fillId="0" borderId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1" fillId="0" borderId="1" applyNumberFormat="0" applyFill="0" applyAlignment="0" applyProtection="0"/>
  </cellStyleXfs>
  <cellXfs count="109">
    <xf numFmtId="0" fontId="0" fillId="0" borderId="0" xfId="0"/>
    <xf numFmtId="0" fontId="6" fillId="0" borderId="0" xfId="8" applyFont="1" applyAlignment="1">
      <alignment horizontal="center" vertical="center"/>
    </xf>
    <xf numFmtId="2" fontId="6" fillId="0" borderId="0" xfId="8" applyNumberFormat="1" applyFont="1" applyAlignment="1">
      <alignment vertical="center"/>
    </xf>
    <xf numFmtId="0" fontId="6" fillId="0" borderId="0" xfId="9" applyFont="1" applyAlignment="1">
      <alignment vertical="center"/>
    </xf>
    <xf numFmtId="0" fontId="4" fillId="0" borderId="0" xfId="9" applyFont="1" applyAlignment="1">
      <alignment horizontal="center" vertical="center"/>
    </xf>
    <xf numFmtId="0" fontId="7" fillId="0" borderId="0" xfId="9" applyFont="1" applyAlignment="1">
      <alignment vertical="center"/>
    </xf>
    <xf numFmtId="2" fontId="7" fillId="0" borderId="0" xfId="8" applyNumberFormat="1" applyFont="1" applyAlignment="1">
      <alignment vertical="center"/>
    </xf>
    <xf numFmtId="2" fontId="8" fillId="0" borderId="0" xfId="8" applyNumberFormat="1" applyFont="1" applyAlignment="1">
      <alignment horizontal="center" vertical="center"/>
    </xf>
    <xf numFmtId="0" fontId="9" fillId="0" borderId="0" xfId="9" applyFont="1" applyAlignment="1">
      <alignment vertical="center"/>
    </xf>
    <xf numFmtId="0" fontId="9" fillId="0" borderId="0" xfId="9" applyFont="1" applyAlignment="1">
      <alignment horizontal="center" vertical="center"/>
    </xf>
    <xf numFmtId="2" fontId="10" fillId="0" borderId="0" xfId="8" applyNumberFormat="1" applyFont="1" applyAlignment="1">
      <alignment vertical="center"/>
    </xf>
    <xf numFmtId="2" fontId="10" fillId="0" borderId="0" xfId="8" applyNumberFormat="1" applyFont="1" applyAlignment="1">
      <alignment horizontal="center" vertical="center"/>
    </xf>
    <xf numFmtId="2" fontId="6" fillId="0" borderId="0" xfId="8" applyNumberFormat="1" applyFont="1" applyAlignment="1">
      <alignment horizontal="center" vertical="center"/>
    </xf>
    <xf numFmtId="2" fontId="6" fillId="0" borderId="0" xfId="8" applyNumberFormat="1" applyFont="1" applyAlignment="1">
      <alignment horizontal="right" vertical="center"/>
    </xf>
    <xf numFmtId="2" fontId="5" fillId="0" borderId="0" xfId="8" applyNumberFormat="1" applyFont="1" applyAlignment="1">
      <alignment vertical="center"/>
    </xf>
    <xf numFmtId="0" fontId="6" fillId="0" borderId="0" xfId="9" applyFont="1" applyAlignment="1">
      <alignment horizontal="right" vertical="center"/>
    </xf>
    <xf numFmtId="0" fontId="8" fillId="0" borderId="0" xfId="9" applyFont="1" applyAlignment="1">
      <alignment horizontal="center" vertical="center"/>
    </xf>
    <xf numFmtId="0" fontId="1" fillId="0" borderId="0" xfId="9" applyAlignment="1">
      <alignment vertical="center"/>
    </xf>
    <xf numFmtId="15" fontId="6" fillId="0" borderId="0" xfId="9" applyNumberFormat="1" applyFont="1" applyAlignment="1">
      <alignment horizontal="center" vertical="center"/>
    </xf>
    <xf numFmtId="0" fontId="6" fillId="0" borderId="0" xfId="9" applyFont="1" applyAlignment="1">
      <alignment horizontal="center" vertical="center"/>
    </xf>
    <xf numFmtId="2" fontId="6" fillId="0" borderId="4" xfId="8" applyNumberFormat="1" applyFont="1" applyBorder="1" applyAlignment="1">
      <alignment horizontal="center" vertical="center"/>
    </xf>
    <xf numFmtId="0" fontId="7" fillId="0" borderId="2" xfId="9" applyFont="1" applyBorder="1" applyAlignment="1">
      <alignment horizontal="center" vertical="center"/>
    </xf>
    <xf numFmtId="0" fontId="7" fillId="0" borderId="3" xfId="9" applyFont="1" applyBorder="1" applyAlignment="1">
      <alignment horizontal="center" vertical="center"/>
    </xf>
    <xf numFmtId="2" fontId="6" fillId="0" borderId="5" xfId="8" applyNumberFormat="1" applyFont="1" applyBorder="1" applyAlignment="1">
      <alignment horizontal="center" vertical="center"/>
    </xf>
    <xf numFmtId="0" fontId="6" fillId="0" borderId="0" xfId="9" applyFont="1" applyBorder="1" applyAlignment="1">
      <alignment horizontal="center" vertical="center"/>
    </xf>
    <xf numFmtId="2" fontId="6" fillId="2" borderId="5" xfId="8" applyNumberFormat="1" applyFont="1" applyFill="1" applyBorder="1" applyAlignment="1">
      <alignment horizontal="center" vertical="center"/>
    </xf>
    <xf numFmtId="164" fontId="6" fillId="2" borderId="5" xfId="8" applyNumberFormat="1" applyFont="1" applyFill="1" applyBorder="1" applyAlignment="1">
      <alignment horizontal="center" vertical="center"/>
    </xf>
    <xf numFmtId="2" fontId="6" fillId="3" borderId="5" xfId="8" applyNumberFormat="1" applyFont="1" applyFill="1" applyBorder="1" applyAlignment="1">
      <alignment horizontal="center" vertical="center"/>
    </xf>
    <xf numFmtId="164" fontId="6" fillId="3" borderId="5" xfId="8" applyNumberFormat="1" applyFont="1" applyFill="1" applyBorder="1" applyAlignment="1">
      <alignment horizontal="center" vertical="center"/>
    </xf>
    <xf numFmtId="2" fontId="6" fillId="0" borderId="6" xfId="8" applyNumberFormat="1" applyFont="1" applyBorder="1" applyAlignment="1">
      <alignment horizontal="center" vertical="center"/>
    </xf>
    <xf numFmtId="2" fontId="6" fillId="2" borderId="6" xfId="8" applyNumberFormat="1" applyFont="1" applyFill="1" applyBorder="1" applyAlignment="1">
      <alignment horizontal="center" vertical="center"/>
    </xf>
    <xf numFmtId="164" fontId="6" fillId="2" borderId="6" xfId="8" applyNumberFormat="1" applyFont="1" applyFill="1" applyBorder="1" applyAlignment="1">
      <alignment horizontal="center" vertical="center"/>
    </xf>
    <xf numFmtId="2" fontId="6" fillId="3" borderId="6" xfId="8" applyNumberFormat="1" applyFont="1" applyFill="1" applyBorder="1" applyAlignment="1">
      <alignment horizontal="center" vertical="center"/>
    </xf>
    <xf numFmtId="164" fontId="6" fillId="3" borderId="6" xfId="8" applyNumberFormat="1" applyFont="1" applyFill="1" applyBorder="1" applyAlignment="1">
      <alignment horizontal="center" vertical="center"/>
    </xf>
    <xf numFmtId="2" fontId="6" fillId="2" borderId="4" xfId="8" applyNumberFormat="1" applyFont="1" applyFill="1" applyBorder="1" applyAlignment="1">
      <alignment horizontal="center" vertical="center"/>
    </xf>
    <xf numFmtId="164" fontId="6" fillId="2" borderId="4" xfId="8" applyNumberFormat="1" applyFont="1" applyFill="1" applyBorder="1" applyAlignment="1">
      <alignment horizontal="center" vertical="center"/>
    </xf>
    <xf numFmtId="2" fontId="6" fillId="3" borderId="4" xfId="8" applyNumberFormat="1" applyFont="1" applyFill="1" applyBorder="1" applyAlignment="1">
      <alignment horizontal="center" vertical="center"/>
    </xf>
    <xf numFmtId="164" fontId="6" fillId="3" borderId="4" xfId="8" applyNumberFormat="1" applyFont="1" applyFill="1" applyBorder="1" applyAlignment="1">
      <alignment horizontal="center" vertical="center"/>
    </xf>
    <xf numFmtId="166" fontId="6" fillId="2" borderId="5" xfId="8" applyNumberFormat="1" applyFont="1" applyFill="1" applyBorder="1" applyAlignment="1">
      <alignment horizontal="center" vertical="center"/>
    </xf>
    <xf numFmtId="166" fontId="6" fillId="3" borderId="5" xfId="8" applyNumberFormat="1" applyFont="1" applyFill="1" applyBorder="1" applyAlignment="1">
      <alignment horizontal="center" vertical="center"/>
    </xf>
    <xf numFmtId="167" fontId="6" fillId="0" borderId="5" xfId="8" applyNumberFormat="1" applyFont="1" applyBorder="1" applyAlignment="1">
      <alignment horizontal="center" vertical="center"/>
    </xf>
    <xf numFmtId="164" fontId="6" fillId="0" borderId="0" xfId="8" applyNumberFormat="1" applyFont="1" applyAlignment="1">
      <alignment horizontal="center" vertical="center"/>
    </xf>
    <xf numFmtId="2" fontId="5" fillId="0" borderId="7" xfId="8" applyNumberFormat="1" applyFont="1" applyBorder="1" applyAlignment="1">
      <alignment horizontal="center" vertical="center"/>
    </xf>
    <xf numFmtId="2" fontId="7" fillId="0" borderId="7" xfId="8" applyNumberFormat="1" applyFont="1" applyBorder="1" applyAlignment="1">
      <alignment vertical="center"/>
    </xf>
    <xf numFmtId="1" fontId="5" fillId="0" borderId="8" xfId="8" applyNumberFormat="1" applyFont="1" applyBorder="1" applyAlignment="1">
      <alignment horizontal="center" vertical="center"/>
    </xf>
    <xf numFmtId="2" fontId="7" fillId="0" borderId="0" xfId="8" applyNumberFormat="1" applyFont="1" applyAlignment="1">
      <alignment horizontal="center" vertical="center"/>
    </xf>
    <xf numFmtId="164" fontId="7" fillId="0" borderId="0" xfId="8" applyNumberFormat="1" applyFont="1" applyAlignment="1">
      <alignment vertical="center"/>
    </xf>
    <xf numFmtId="2" fontId="5" fillId="0" borderId="9" xfId="8" applyNumberFormat="1" applyFont="1" applyBorder="1" applyAlignment="1">
      <alignment horizontal="center" vertical="center"/>
    </xf>
    <xf numFmtId="2" fontId="5" fillId="0" borderId="0" xfId="8" applyNumberFormat="1" applyFont="1" applyBorder="1" applyAlignment="1">
      <alignment horizontal="center" vertical="center"/>
    </xf>
    <xf numFmtId="2" fontId="4" fillId="0" borderId="0" xfId="8" applyNumberFormat="1" applyFont="1" applyBorder="1" applyAlignment="1">
      <alignment horizontal="center" vertical="center"/>
    </xf>
    <xf numFmtId="164" fontId="4" fillId="0" borderId="0" xfId="9" applyNumberFormat="1" applyFont="1" applyAlignment="1">
      <alignment horizontal="center" vertical="center"/>
    </xf>
    <xf numFmtId="164" fontId="4" fillId="0" borderId="0" xfId="8" applyNumberFormat="1" applyFont="1" applyAlignment="1">
      <alignment horizontal="center" vertical="center"/>
    </xf>
    <xf numFmtId="0" fontId="15" fillId="0" borderId="10" xfId="9" applyFont="1" applyBorder="1" applyAlignment="1">
      <alignment horizontal="center"/>
    </xf>
    <xf numFmtId="2" fontId="6" fillId="0" borderId="11" xfId="9" applyNumberFormat="1" applyFont="1" applyBorder="1" applyAlignment="1">
      <alignment horizontal="center" vertical="center"/>
    </xf>
    <xf numFmtId="2" fontId="6" fillId="0" borderId="12" xfId="9" applyNumberFormat="1" applyFont="1" applyBorder="1" applyAlignment="1">
      <alignment horizontal="center" vertical="center"/>
    </xf>
    <xf numFmtId="166" fontId="6" fillId="2" borderId="6" xfId="8" applyNumberFormat="1" applyFont="1" applyFill="1" applyBorder="1" applyAlignment="1">
      <alignment horizontal="center" vertical="center"/>
    </xf>
    <xf numFmtId="166" fontId="6" fillId="3" borderId="6" xfId="8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18" fillId="0" borderId="0" xfId="9" applyFont="1" applyAlignment="1">
      <alignment horizontal="center" vertical="center"/>
    </xf>
    <xf numFmtId="2" fontId="19" fillId="0" borderId="0" xfId="8" applyNumberFormat="1" applyFont="1" applyAlignment="1">
      <alignment horizontal="center" vertical="center"/>
    </xf>
    <xf numFmtId="2" fontId="20" fillId="0" borderId="0" xfId="8" applyNumberFormat="1" applyFont="1" applyAlignment="1">
      <alignment horizontal="right" vertical="center"/>
    </xf>
    <xf numFmtId="2" fontId="20" fillId="0" borderId="0" xfId="8" applyNumberFormat="1" applyFont="1" applyAlignment="1">
      <alignment horizontal="center" vertical="center"/>
    </xf>
    <xf numFmtId="2" fontId="21" fillId="0" borderId="0" xfId="8" applyNumberFormat="1" applyFont="1" applyAlignment="1">
      <alignment horizontal="center" vertical="center"/>
    </xf>
    <xf numFmtId="2" fontId="20" fillId="0" borderId="0" xfId="8" applyNumberFormat="1" applyFont="1" applyAlignment="1">
      <alignment vertical="center"/>
    </xf>
    <xf numFmtId="0" fontId="20" fillId="0" borderId="0" xfId="9" applyFont="1" applyAlignment="1">
      <alignment horizontal="right" vertical="center"/>
    </xf>
    <xf numFmtId="15" fontId="20" fillId="0" borderId="0" xfId="9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9" applyFont="1" applyAlignment="1">
      <alignment horizontal="center" vertical="center"/>
    </xf>
    <xf numFmtId="0" fontId="22" fillId="4" borderId="0" xfId="9" applyFont="1" applyFill="1" applyAlignment="1">
      <alignment horizontal="center" vertical="center"/>
    </xf>
    <xf numFmtId="0" fontId="4" fillId="0" borderId="2" xfId="9" applyFont="1" applyBorder="1" applyAlignment="1" applyProtection="1">
      <alignment horizontal="center" vertical="center"/>
      <protection locked="0"/>
    </xf>
    <xf numFmtId="0" fontId="4" fillId="0" borderId="2" xfId="9" applyFont="1" applyBorder="1" applyAlignment="1">
      <alignment horizontal="center" vertical="center"/>
    </xf>
    <xf numFmtId="0" fontId="4" fillId="0" borderId="3" xfId="9" applyFont="1" applyBorder="1" applyAlignment="1">
      <alignment horizontal="center" vertical="center"/>
    </xf>
    <xf numFmtId="0" fontId="4" fillId="0" borderId="0" xfId="9" applyFont="1" applyAlignment="1">
      <alignment horizontal="right" vertical="center"/>
    </xf>
    <xf numFmtId="0" fontId="7" fillId="0" borderId="0" xfId="9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2" fontId="6" fillId="0" borderId="0" xfId="9" applyNumberFormat="1" applyFont="1" applyAlignment="1">
      <alignment horizontal="center" vertical="center"/>
    </xf>
    <xf numFmtId="2" fontId="11" fillId="0" borderId="0" xfId="9" applyNumberFormat="1" applyFont="1" applyAlignment="1">
      <alignment horizontal="center" vertical="center"/>
    </xf>
    <xf numFmtId="2" fontId="11" fillId="0" borderId="4" xfId="9" applyNumberFormat="1" applyFont="1" applyBorder="1" applyAlignment="1">
      <alignment horizontal="center" vertical="center"/>
    </xf>
    <xf numFmtId="2" fontId="12" fillId="0" borderId="5" xfId="9" applyNumberFormat="1" applyFont="1" applyBorder="1" applyAlignment="1">
      <alignment horizontal="center" vertical="center"/>
    </xf>
    <xf numFmtId="2" fontId="11" fillId="0" borderId="5" xfId="9" applyNumberFormat="1" applyFont="1" applyBorder="1" applyAlignment="1">
      <alignment horizontal="center" vertical="center"/>
    </xf>
    <xf numFmtId="2" fontId="7" fillId="0" borderId="6" xfId="9" applyNumberFormat="1" applyFont="1" applyBorder="1" applyAlignment="1">
      <alignment horizontal="center" vertical="center"/>
    </xf>
    <xf numFmtId="2" fontId="12" fillId="0" borderId="5" xfId="9" applyNumberFormat="1" applyFont="1" applyFill="1" applyBorder="1" applyAlignment="1">
      <alignment horizontal="center" vertical="center"/>
    </xf>
    <xf numFmtId="2" fontId="7" fillId="0" borderId="6" xfId="8" applyNumberFormat="1" applyFont="1" applyBorder="1" applyAlignment="1">
      <alignment horizontal="center" vertical="center"/>
    </xf>
    <xf numFmtId="2" fontId="7" fillId="0" borderId="5" xfId="8" applyNumberFormat="1" applyFont="1" applyBorder="1" applyAlignment="1">
      <alignment horizontal="center" vertical="center"/>
    </xf>
    <xf numFmtId="2" fontId="7" fillId="0" borderId="0" xfId="9" applyNumberFormat="1" applyFont="1" applyAlignment="1">
      <alignment horizontal="center" vertical="center"/>
    </xf>
    <xf numFmtId="2" fontId="6" fillId="0" borderId="0" xfId="8" applyNumberFormat="1" applyFont="1" applyAlignment="1">
      <alignment horizontal="center" vertical="center"/>
    </xf>
    <xf numFmtId="0" fontId="4" fillId="0" borderId="14" xfId="9" applyFont="1" applyBorder="1" applyAlignment="1">
      <alignment horizontal="center" vertical="center"/>
    </xf>
    <xf numFmtId="0" fontId="4" fillId="0" borderId="15" xfId="9" applyFont="1" applyBorder="1" applyAlignment="1">
      <alignment horizontal="center" vertical="center"/>
    </xf>
    <xf numFmtId="0" fontId="4" fillId="0" borderId="2" xfId="9" applyFont="1" applyBorder="1" applyAlignment="1" applyProtection="1">
      <alignment horizontal="center" vertical="center"/>
      <protection locked="0"/>
    </xf>
    <xf numFmtId="0" fontId="4" fillId="0" borderId="3" xfId="9" applyFont="1" applyBorder="1" applyAlignment="1" applyProtection="1">
      <alignment horizontal="center" vertical="center"/>
      <protection locked="0"/>
    </xf>
    <xf numFmtId="0" fontId="4" fillId="0" borderId="2" xfId="9" applyFont="1" applyBorder="1" applyAlignment="1">
      <alignment horizontal="center" vertical="center"/>
    </xf>
    <xf numFmtId="0" fontId="4" fillId="0" borderId="3" xfId="9" applyFont="1" applyBorder="1" applyAlignment="1">
      <alignment horizontal="center" vertical="center"/>
    </xf>
    <xf numFmtId="2" fontId="20" fillId="0" borderId="0" xfId="8" applyNumberFormat="1" applyFont="1" applyAlignment="1">
      <alignment horizontal="right" vertical="center"/>
    </xf>
    <xf numFmtId="2" fontId="6" fillId="0" borderId="0" xfId="8" applyNumberFormat="1" applyFont="1" applyAlignment="1">
      <alignment horizontal="right" vertical="center"/>
    </xf>
    <xf numFmtId="2" fontId="6" fillId="3" borderId="16" xfId="8" applyNumberFormat="1" applyFont="1" applyFill="1" applyBorder="1" applyAlignment="1">
      <alignment horizontal="center" vertical="center"/>
    </xf>
    <xf numFmtId="2" fontId="6" fillId="3" borderId="9" xfId="8" applyNumberFormat="1" applyFont="1" applyFill="1" applyBorder="1" applyAlignment="1">
      <alignment horizontal="center" vertical="center"/>
    </xf>
    <xf numFmtId="2" fontId="6" fillId="3" borderId="17" xfId="8" applyNumberFormat="1" applyFont="1" applyFill="1" applyBorder="1" applyAlignment="1">
      <alignment horizontal="center" vertical="center"/>
    </xf>
    <xf numFmtId="0" fontId="4" fillId="0" borderId="18" xfId="9" applyFont="1" applyBorder="1" applyAlignment="1">
      <alignment horizontal="center" vertical="center"/>
    </xf>
    <xf numFmtId="2" fontId="6" fillId="0" borderId="0" xfId="7" applyNumberFormat="1" applyFont="1" applyAlignment="1">
      <alignment horizontal="center" vertical="center"/>
    </xf>
    <xf numFmtId="2" fontId="5" fillId="0" borderId="7" xfId="8" applyNumberFormat="1" applyFont="1" applyBorder="1" applyAlignment="1">
      <alignment horizontal="right" vertical="center"/>
    </xf>
    <xf numFmtId="2" fontId="5" fillId="0" borderId="19" xfId="8" applyNumberFormat="1" applyFont="1" applyBorder="1" applyAlignment="1">
      <alignment horizontal="right" vertical="center"/>
    </xf>
    <xf numFmtId="2" fontId="6" fillId="2" borderId="16" xfId="8" applyNumberFormat="1" applyFont="1" applyFill="1" applyBorder="1" applyAlignment="1">
      <alignment horizontal="center" vertical="center"/>
    </xf>
    <xf numFmtId="2" fontId="6" fillId="2" borderId="9" xfId="8" applyNumberFormat="1" applyFont="1" applyFill="1" applyBorder="1" applyAlignment="1">
      <alignment horizontal="center" vertical="center"/>
    </xf>
    <xf numFmtId="2" fontId="6" fillId="2" borderId="17" xfId="8" applyNumberFormat="1" applyFont="1" applyFill="1" applyBorder="1" applyAlignment="1">
      <alignment horizontal="center" vertical="center"/>
    </xf>
    <xf numFmtId="2" fontId="1" fillId="0" borderId="0" xfId="9" applyNumberFormat="1" applyAlignment="1">
      <alignment vertical="center"/>
    </xf>
    <xf numFmtId="2" fontId="23" fillId="0" borderId="0" xfId="8" applyNumberFormat="1" applyFont="1" applyAlignment="1">
      <alignment horizontal="left" vertical="center"/>
    </xf>
    <xf numFmtId="2" fontId="7" fillId="0" borderId="13" xfId="8" applyNumberFormat="1" applyFont="1" applyFill="1" applyBorder="1" applyAlignment="1">
      <alignment horizontal="center" vertical="center"/>
    </xf>
  </cellXfs>
  <cellStyles count="11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normal 2" xfId="7"/>
    <cellStyle name="normal_BNY Melon Velocity" xfId="8"/>
    <cellStyle name="Normal_BNY Melon Velocity_1" xfId="9"/>
    <cellStyle name="Total" xfId="10" builtinId="25" customBuiltin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defRPr>
            </a:pPr>
            <a:r>
              <a:rPr lang="en-US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Shear Wave Velocity Profile DH-4 
</a:t>
            </a:r>
            <a:r>
              <a:rPr lang="en-US" sz="1000" b="1" i="0" u="none" strike="noStrike" baseline="0">
                <a:effectLst/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I-20/26/126 Corridor Project Ph. 2 </a:t>
            </a:r>
            <a:r>
              <a:rPr lang="en-US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
Columbia, South</a:t>
            </a:r>
            <a:r>
              <a:rPr lang="en-US" baseline="0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 Carolina</a:t>
            </a:r>
            <a:r>
              <a:rPr lang="en-US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
1461-16-047</a:t>
            </a:r>
          </a:p>
        </c:rich>
      </c:tx>
      <c:layout>
        <c:manualLayout>
          <c:xMode val="edge"/>
          <c:yMode val="edge"/>
          <c:x val="0.36511295080073664"/>
          <c:y val="3.48981650437680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36157337367625"/>
          <c:y val="0.17467760844079719"/>
          <c:w val="0.85779122541603636"/>
          <c:h val="0.7995310668229777"/>
        </c:manualLayout>
      </c:layout>
      <c:scatterChart>
        <c:scatterStyle val="lineMarker"/>
        <c:varyColors val="0"/>
        <c:ser>
          <c:idx val="0"/>
          <c:order val="0"/>
          <c:tx>
            <c:v>Downhole B-16</c:v>
          </c:tx>
          <c:spPr>
            <a:ln w="28575">
              <a:noFill/>
            </a:ln>
          </c:spPr>
          <c:xVal>
            <c:numRef>
              <c:f>'Downhole Calculations'!$J$20:$J$57</c:f>
              <c:numCache>
                <c:formatCode>0.0</c:formatCode>
                <c:ptCount val="38"/>
                <c:pt idx="0">
                  <c:v>1102.7495246944982</c:v>
                </c:pt>
                <c:pt idx="1">
                  <c:v>1302.5832690674802</c:v>
                </c:pt>
                <c:pt idx="2">
                  <c:v>1380.2349825137992</c:v>
                </c:pt>
                <c:pt idx="3">
                  <c:v>1266.6749521283336</c:v>
                </c:pt>
                <c:pt idx="4">
                  <c:v>2303.493617238033</c:v>
                </c:pt>
                <c:pt idx="5">
                  <c:v>2570.4319691318947</c:v>
                </c:pt>
                <c:pt idx="6">
                  <c:v>2554.7125348391983</c:v>
                </c:pt>
                <c:pt idx="7">
                  <c:v>2823.4248530389259</c:v>
                </c:pt>
                <c:pt idx="8">
                  <c:v>2531.7316904422614</c:v>
                </c:pt>
                <c:pt idx="9">
                  <c:v>2540.2010879828313</c:v>
                </c:pt>
                <c:pt idx="10">
                  <c:v>2900.3963968039452</c:v>
                </c:pt>
                <c:pt idx="11">
                  <c:v>3310.8561639052036</c:v>
                </c:pt>
                <c:pt idx="12">
                  <c:v>3999.5965410319386</c:v>
                </c:pt>
                <c:pt idx="13">
                  <c:v>3681.5699329930358</c:v>
                </c:pt>
                <c:pt idx="14">
                  <c:v>5616.8861555412095</c:v>
                </c:pt>
                <c:pt idx="15">
                  <c:v>7403.3261160454886</c:v>
                </c:pt>
                <c:pt idx="16">
                  <c:v>6718.62271553133</c:v>
                </c:pt>
                <c:pt idx="17">
                  <c:v>7550.9614996092841</c:v>
                </c:pt>
                <c:pt idx="18">
                  <c:v>6501.6363263458707</c:v>
                </c:pt>
                <c:pt idx="19">
                  <c:v>7420.7744385976066</c:v>
                </c:pt>
                <c:pt idx="20">
                  <c:v>8207.0734090617188</c:v>
                </c:pt>
                <c:pt idx="21">
                  <c:v>7019.8646789798086</c:v>
                </c:pt>
                <c:pt idx="22">
                  <c:v>6449.5340700583474</c:v>
                </c:pt>
                <c:pt idx="23">
                  <c:v>6025.5620105618309</c:v>
                </c:pt>
                <c:pt idx="24">
                  <c:v>6448.4505082474752</c:v>
                </c:pt>
                <c:pt idx="25">
                  <c:v>6990.8626959639378</c:v>
                </c:pt>
                <c:pt idx="26">
                  <c:v>7541.642877375496</c:v>
                </c:pt>
                <c:pt idx="27">
                  <c:v>7542.8996790869687</c:v>
                </c:pt>
                <c:pt idx="28">
                  <c:v>7431.8365686210846</c:v>
                </c:pt>
                <c:pt idx="29">
                  <c:v>8391.0057475104677</c:v>
                </c:pt>
                <c:pt idx="30">
                  <c:v>10204.264900053617</c:v>
                </c:pt>
                <c:pt idx="31">
                  <c:v>10965.016405480139</c:v>
                </c:pt>
                <c:pt idx="32">
                  <c:v>10770.213186938932</c:v>
                </c:pt>
                <c:pt idx="33">
                  <c:v>10048.278218098243</c:v>
                </c:pt>
                <c:pt idx="34">
                  <c:v>10081.947719907237</c:v>
                </c:pt>
                <c:pt idx="35">
                  <c:v>11488.875250471205</c:v>
                </c:pt>
                <c:pt idx="36">
                  <c:v>10872.602278293814</c:v>
                </c:pt>
                <c:pt idx="37">
                  <c:v>12634.279262691116</c:v>
                </c:pt>
              </c:numCache>
            </c:numRef>
          </c:xVal>
          <c:yVal>
            <c:numRef>
              <c:f>'Downhole Calculations'!$K$20:$K$57</c:f>
              <c:numCache>
                <c:formatCode>0.00</c:formatCode>
                <c:ptCount val="38"/>
                <c:pt idx="0">
                  <c:v>6.08</c:v>
                </c:pt>
                <c:pt idx="1">
                  <c:v>9.08</c:v>
                </c:pt>
                <c:pt idx="2">
                  <c:v>12.08</c:v>
                </c:pt>
                <c:pt idx="3">
                  <c:v>15.079999999999998</c:v>
                </c:pt>
                <c:pt idx="4">
                  <c:v>18.079999999999998</c:v>
                </c:pt>
                <c:pt idx="5">
                  <c:v>21.08</c:v>
                </c:pt>
                <c:pt idx="6">
                  <c:v>24.08</c:v>
                </c:pt>
                <c:pt idx="7">
                  <c:v>27.08</c:v>
                </c:pt>
                <c:pt idx="8">
                  <c:v>30.08</c:v>
                </c:pt>
                <c:pt idx="9">
                  <c:v>33.08</c:v>
                </c:pt>
                <c:pt idx="10">
                  <c:v>36.08</c:v>
                </c:pt>
                <c:pt idx="11">
                  <c:v>39.08</c:v>
                </c:pt>
                <c:pt idx="12">
                  <c:v>42.08</c:v>
                </c:pt>
                <c:pt idx="13">
                  <c:v>45.08</c:v>
                </c:pt>
                <c:pt idx="14">
                  <c:v>48.08</c:v>
                </c:pt>
                <c:pt idx="15">
                  <c:v>51.08</c:v>
                </c:pt>
                <c:pt idx="16">
                  <c:v>54.08</c:v>
                </c:pt>
                <c:pt idx="17">
                  <c:v>57.08</c:v>
                </c:pt>
                <c:pt idx="18">
                  <c:v>60.08</c:v>
                </c:pt>
                <c:pt idx="19">
                  <c:v>63.08</c:v>
                </c:pt>
                <c:pt idx="20">
                  <c:v>66.08</c:v>
                </c:pt>
                <c:pt idx="21">
                  <c:v>69.08</c:v>
                </c:pt>
                <c:pt idx="22">
                  <c:v>72.08</c:v>
                </c:pt>
                <c:pt idx="23">
                  <c:v>75.08</c:v>
                </c:pt>
                <c:pt idx="24">
                  <c:v>78.08</c:v>
                </c:pt>
                <c:pt idx="25">
                  <c:v>81.08</c:v>
                </c:pt>
                <c:pt idx="26">
                  <c:v>84.08</c:v>
                </c:pt>
                <c:pt idx="27">
                  <c:v>87.08</c:v>
                </c:pt>
                <c:pt idx="28">
                  <c:v>90.08</c:v>
                </c:pt>
                <c:pt idx="29">
                  <c:v>93.08</c:v>
                </c:pt>
                <c:pt idx="30">
                  <c:v>96.08</c:v>
                </c:pt>
                <c:pt idx="31">
                  <c:v>99.08</c:v>
                </c:pt>
                <c:pt idx="32">
                  <c:v>102.08</c:v>
                </c:pt>
                <c:pt idx="33">
                  <c:v>105.08</c:v>
                </c:pt>
                <c:pt idx="34">
                  <c:v>108.08</c:v>
                </c:pt>
                <c:pt idx="35">
                  <c:v>111.08</c:v>
                </c:pt>
                <c:pt idx="36">
                  <c:v>114.08</c:v>
                </c:pt>
                <c:pt idx="37">
                  <c:v>117.08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61048"/>
        <c:axId val="190363792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1"/>
                <c:tx>
                  <c:v>Downhole B-16</c:v>
                </c:tx>
                <c:spPr>
                  <a:ln w="28575">
                    <a:noFill/>
                  </a:ln>
                </c:spPr>
                <c:marker>
                  <c:symbol val="diamond"/>
                  <c:size val="5"/>
                  <c:spPr>
                    <a:solidFill>
                      <a:srgbClr val="002060"/>
                    </a:solidFill>
                    <a:ln>
                      <a:solidFill>
                        <a:srgbClr val="002060"/>
                      </a:solidFill>
                      <a:prstDash val="solid"/>
                    </a:ln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'Downhole Calculations'!$J$20:$J$51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1102.7495246944982</c:v>
                      </c:pt>
                      <c:pt idx="1">
                        <c:v>1302.5832690674802</c:v>
                      </c:pt>
                      <c:pt idx="2">
                        <c:v>1380.2349825137992</c:v>
                      </c:pt>
                      <c:pt idx="3">
                        <c:v>1266.6749521283336</c:v>
                      </c:pt>
                      <c:pt idx="4">
                        <c:v>2303.493617238033</c:v>
                      </c:pt>
                      <c:pt idx="5">
                        <c:v>2570.4319691318947</c:v>
                      </c:pt>
                      <c:pt idx="6">
                        <c:v>2554.7125348391983</c:v>
                      </c:pt>
                      <c:pt idx="7">
                        <c:v>2823.4248530389259</c:v>
                      </c:pt>
                      <c:pt idx="8">
                        <c:v>2531.7316904422614</c:v>
                      </c:pt>
                      <c:pt idx="9">
                        <c:v>2540.2010879828313</c:v>
                      </c:pt>
                      <c:pt idx="10">
                        <c:v>2900.3963968039452</c:v>
                      </c:pt>
                      <c:pt idx="11">
                        <c:v>3310.8561639052036</c:v>
                      </c:pt>
                      <c:pt idx="12">
                        <c:v>3999.5965410319386</c:v>
                      </c:pt>
                      <c:pt idx="13">
                        <c:v>3681.5699329930358</c:v>
                      </c:pt>
                      <c:pt idx="14">
                        <c:v>5616.8861555412095</c:v>
                      </c:pt>
                      <c:pt idx="15">
                        <c:v>7403.3261160454886</c:v>
                      </c:pt>
                      <c:pt idx="16">
                        <c:v>6718.62271553133</c:v>
                      </c:pt>
                      <c:pt idx="17">
                        <c:v>7550.9614996092841</c:v>
                      </c:pt>
                      <c:pt idx="18">
                        <c:v>6501.6363263458707</c:v>
                      </c:pt>
                      <c:pt idx="19">
                        <c:v>7420.7744385976066</c:v>
                      </c:pt>
                      <c:pt idx="20">
                        <c:v>8207.0734090617188</c:v>
                      </c:pt>
                      <c:pt idx="21">
                        <c:v>7019.8646789798086</c:v>
                      </c:pt>
                      <c:pt idx="22">
                        <c:v>6449.5340700583474</c:v>
                      </c:pt>
                      <c:pt idx="23">
                        <c:v>6025.5620105618309</c:v>
                      </c:pt>
                      <c:pt idx="24">
                        <c:v>6448.4505082474752</c:v>
                      </c:pt>
                      <c:pt idx="25">
                        <c:v>6990.8626959639378</c:v>
                      </c:pt>
                      <c:pt idx="26">
                        <c:v>7541.642877375496</c:v>
                      </c:pt>
                      <c:pt idx="27">
                        <c:v>7542.8996790869687</c:v>
                      </c:pt>
                      <c:pt idx="28">
                        <c:v>7431.8365686210846</c:v>
                      </c:pt>
                      <c:pt idx="29">
                        <c:v>8391.0057475104677</c:v>
                      </c:pt>
                      <c:pt idx="30">
                        <c:v>10204.264900053617</c:v>
                      </c:pt>
                      <c:pt idx="31">
                        <c:v>10965.016405480139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'Downhole Calculations'!$K$20:$K$51</c15:sqref>
                        </c15:formulaRef>
                      </c:ext>
                    </c:extLst>
                    <c:numCache>
                      <c:formatCode>0.00</c:formatCode>
                      <c:ptCount val="32"/>
                      <c:pt idx="0">
                        <c:v>6.08</c:v>
                      </c:pt>
                      <c:pt idx="1">
                        <c:v>9.08</c:v>
                      </c:pt>
                      <c:pt idx="2">
                        <c:v>12.08</c:v>
                      </c:pt>
                      <c:pt idx="3">
                        <c:v>15.079999999999998</c:v>
                      </c:pt>
                      <c:pt idx="4">
                        <c:v>18.079999999999998</c:v>
                      </c:pt>
                      <c:pt idx="5">
                        <c:v>21.08</c:v>
                      </c:pt>
                      <c:pt idx="6">
                        <c:v>24.08</c:v>
                      </c:pt>
                      <c:pt idx="7">
                        <c:v>27.08</c:v>
                      </c:pt>
                      <c:pt idx="8">
                        <c:v>30.08</c:v>
                      </c:pt>
                      <c:pt idx="9">
                        <c:v>33.08</c:v>
                      </c:pt>
                      <c:pt idx="10">
                        <c:v>36.08</c:v>
                      </c:pt>
                      <c:pt idx="11">
                        <c:v>39.08</c:v>
                      </c:pt>
                      <c:pt idx="12">
                        <c:v>42.08</c:v>
                      </c:pt>
                      <c:pt idx="13">
                        <c:v>45.08</c:v>
                      </c:pt>
                      <c:pt idx="14">
                        <c:v>48.08</c:v>
                      </c:pt>
                      <c:pt idx="15">
                        <c:v>51.08</c:v>
                      </c:pt>
                      <c:pt idx="16">
                        <c:v>54.08</c:v>
                      </c:pt>
                      <c:pt idx="17">
                        <c:v>57.08</c:v>
                      </c:pt>
                      <c:pt idx="18">
                        <c:v>60.08</c:v>
                      </c:pt>
                      <c:pt idx="19">
                        <c:v>63.08</c:v>
                      </c:pt>
                      <c:pt idx="20">
                        <c:v>66.08</c:v>
                      </c:pt>
                      <c:pt idx="21">
                        <c:v>69.08</c:v>
                      </c:pt>
                      <c:pt idx="22">
                        <c:v>72.08</c:v>
                      </c:pt>
                      <c:pt idx="23">
                        <c:v>75.08</c:v>
                      </c:pt>
                      <c:pt idx="24">
                        <c:v>78.08</c:v>
                      </c:pt>
                      <c:pt idx="25">
                        <c:v>81.08</c:v>
                      </c:pt>
                      <c:pt idx="26">
                        <c:v>84.08</c:v>
                      </c:pt>
                      <c:pt idx="27">
                        <c:v>87.08</c:v>
                      </c:pt>
                      <c:pt idx="28">
                        <c:v>90.08</c:v>
                      </c:pt>
                      <c:pt idx="29">
                        <c:v>93.08</c:v>
                      </c:pt>
                      <c:pt idx="30">
                        <c:v>96.08</c:v>
                      </c:pt>
                      <c:pt idx="31">
                        <c:v>99.08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190361048"/>
        <c:scaling>
          <c:orientation val="minMax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Segoe UI" panose="020B0502040204020203" pitchFamily="34" charset="0"/>
                    <a:ea typeface="Segoe UI" panose="020B0502040204020203" pitchFamily="34" charset="0"/>
                    <a:cs typeface="Segoe UI" panose="020B0502040204020203" pitchFamily="34" charset="0"/>
                  </a:defRPr>
                </a:pPr>
                <a:r>
                  <a:rPr lang="en-US">
                    <a:latin typeface="Segoe UI" panose="020B0502040204020203" pitchFamily="34" charset="0"/>
                    <a:ea typeface="Segoe UI" panose="020B0502040204020203" pitchFamily="34" charset="0"/>
                    <a:cs typeface="Segoe UI" panose="020B0502040204020203" pitchFamily="34" charset="0"/>
                  </a:rPr>
                  <a:t>Shear Wave Velocity, Vs (ft/sec)</a:t>
                </a:r>
              </a:p>
            </c:rich>
          </c:tx>
          <c:layout>
            <c:manualLayout>
              <c:xMode val="edge"/>
              <c:yMode val="edge"/>
              <c:x val="0.37367631721545802"/>
              <c:y val="0.1160914552347623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363792"/>
        <c:crossesAt val="0"/>
        <c:crossBetween val="midCat"/>
      </c:valAx>
      <c:valAx>
        <c:axId val="190363792"/>
        <c:scaling>
          <c:orientation val="maxMin"/>
          <c:max val="12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1.664159269531169E-2"/>
              <c:y val="0.539273140857392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361048"/>
        <c:crossesAt val="0"/>
        <c:crossBetween val="midCat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379721</xdr:colOff>
      <xdr:row>1</xdr:row>
      <xdr:rowOff>166007</xdr:rowOff>
    </xdr:from>
    <xdr:to>
      <xdr:col>0</xdr:col>
      <xdr:colOff>915677</xdr:colOff>
      <xdr:row>4</xdr:row>
      <xdr:rowOff>102054</xdr:rowOff>
    </xdr:to>
    <xdr:pic>
      <xdr:nvPicPr>
        <xdr:cNvPr id="66649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79721" y="370114"/>
          <a:ext cx="535956" cy="5347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355976" cy="854336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0.10482</cdr:x>
      <cdr:y>0.04251</cdr:y>
    </cdr:from>
    <cdr:to>
      <cdr:x>0.19257</cdr:x>
      <cdr:y>0.10769</cdr:y>
    </cdr:to>
    <cdr:pic>
      <cdr:nvPicPr>
        <cdr:cNvPr id="2" name="Picture 1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9694" y="364836"/>
          <a:ext cx="560703" cy="559453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0.10482</cdr:x>
      <cdr:y>0.04251</cdr:y>
    </cdr:from>
    <cdr:to>
      <cdr:x>0.19257</cdr:x>
      <cdr:y>0.10769</cdr:y>
    </cdr:to>
    <cdr:pic>
      <cdr:nvPicPr>
        <cdr:cNvPr id="7" name="Picture 1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9694" y="364836"/>
          <a:ext cx="560703" cy="55945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R63"/>
  <sheetViews>
    <sheetView tabSelected="1" showOutlineSymbols="0" view="pageBreakPreview" topLeftCell="A37" zoomScale="70" zoomScaleNormal="100" zoomScaleSheetLayoutView="70" workbookViewId="0">
      <selection activeCell="I9" sqref="I9"/>
    </sheetView>
  </sheetViews>
  <sheetFormatPr defaultColWidth="9.109375" defaultRowHeight="15.6" x14ac:dyDescent="0.25"/>
  <cols>
    <col min="1" max="1" width="17.6640625" style="45" customWidth="1"/>
    <col min="2" max="2" width="15" style="6" customWidth="1"/>
    <col min="3" max="3" width="14.6640625" style="6" customWidth="1"/>
    <col min="4" max="4" width="12.88671875" style="6" bestFit="1" customWidth="1"/>
    <col min="5" max="5" width="42" style="6" hidden="1" customWidth="1"/>
    <col min="6" max="6" width="14.88671875" style="5" hidden="1" customWidth="1"/>
    <col min="7" max="7" width="9.33203125" style="5" hidden="1" customWidth="1"/>
    <col min="8" max="8" width="18" style="6" customWidth="1"/>
    <col min="9" max="9" width="17.6640625" style="5" customWidth="1"/>
    <col min="10" max="10" width="12.88671875" style="5" customWidth="1"/>
    <col min="11" max="11" width="15.109375" style="5" customWidth="1"/>
    <col min="12" max="12" width="17.5546875" style="5" customWidth="1"/>
    <col min="13" max="13" width="11" style="86" customWidth="1"/>
    <col min="14" max="14" width="13" style="73" bestFit="1" customWidth="1"/>
    <col min="15" max="16" width="13.5546875" style="4" customWidth="1"/>
    <col min="17" max="17" width="17.6640625" style="4" bestFit="1" customWidth="1"/>
    <col min="18" max="18" width="15.5546875" style="3" customWidth="1"/>
    <col min="19" max="16384" width="9.109375" style="5"/>
  </cols>
  <sheetData>
    <row r="1" spans="1:18" x14ac:dyDescent="0.25">
      <c r="A1" s="1"/>
      <c r="B1" s="2"/>
      <c r="C1" s="2"/>
      <c r="D1" s="2"/>
      <c r="E1" s="2"/>
      <c r="F1" s="3"/>
      <c r="G1" s="3"/>
      <c r="H1" s="2"/>
      <c r="I1" s="3"/>
      <c r="J1" s="3"/>
      <c r="K1" s="3"/>
      <c r="L1" s="3"/>
      <c r="M1" s="77"/>
    </row>
    <row r="2" spans="1:18" ht="17.399999999999999" x14ac:dyDescent="0.25">
      <c r="A2" s="1"/>
      <c r="C2" s="7"/>
      <c r="D2" s="7"/>
      <c r="E2" s="7"/>
      <c r="F2" s="7"/>
      <c r="G2" s="7"/>
      <c r="H2" s="7" t="s">
        <v>2</v>
      </c>
      <c r="J2" s="7"/>
      <c r="K2" s="7"/>
      <c r="L2" s="7"/>
      <c r="M2" s="77"/>
    </row>
    <row r="3" spans="1:18" ht="7.5" customHeight="1" x14ac:dyDescent="0.25">
      <c r="A3" s="1"/>
      <c r="B3" s="7"/>
      <c r="C3" s="7"/>
      <c r="D3" s="7"/>
      <c r="E3" s="7"/>
      <c r="F3" s="7"/>
      <c r="G3" s="7"/>
      <c r="H3" s="7"/>
      <c r="J3" s="7"/>
      <c r="K3" s="7"/>
      <c r="L3" s="7"/>
      <c r="M3" s="77"/>
    </row>
    <row r="4" spans="1:18" ht="20.399999999999999" x14ac:dyDescent="0.25">
      <c r="A4" s="1"/>
      <c r="B4" s="8"/>
      <c r="C4" s="8"/>
      <c r="D4" s="8"/>
      <c r="E4" s="9"/>
      <c r="F4" s="8"/>
      <c r="G4" s="8"/>
      <c r="H4" s="59" t="s">
        <v>36</v>
      </c>
      <c r="J4" s="8"/>
      <c r="K4" s="8"/>
      <c r="L4" s="8"/>
      <c r="M4" s="77"/>
    </row>
    <row r="5" spans="1:18" ht="20.399999999999999" x14ac:dyDescent="0.25">
      <c r="A5" s="1"/>
      <c r="C5" s="10"/>
      <c r="D5" s="10"/>
      <c r="E5" s="11"/>
      <c r="F5" s="10"/>
      <c r="G5" s="10"/>
      <c r="H5" s="60" t="s">
        <v>37</v>
      </c>
      <c r="J5" s="10"/>
      <c r="K5" s="10"/>
      <c r="L5" s="10"/>
      <c r="M5" s="77"/>
    </row>
    <row r="6" spans="1:18" ht="5.25" customHeight="1" x14ac:dyDescent="0.25">
      <c r="A6" s="12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77"/>
    </row>
    <row r="7" spans="1:18" ht="20.100000000000001" customHeight="1" x14ac:dyDescent="0.25">
      <c r="A7" s="94" t="s">
        <v>18</v>
      </c>
      <c r="B7" s="94"/>
      <c r="C7" s="63" t="s">
        <v>39</v>
      </c>
      <c r="D7" s="14"/>
      <c r="E7" s="2"/>
      <c r="H7" s="2"/>
      <c r="K7" s="65" t="s">
        <v>19</v>
      </c>
      <c r="L7" s="67" t="s">
        <v>38</v>
      </c>
      <c r="M7" s="77"/>
    </row>
    <row r="8" spans="1:18" ht="20.100000000000001" customHeight="1" thickBot="1" x14ac:dyDescent="0.3">
      <c r="A8" s="95"/>
      <c r="B8" s="95"/>
      <c r="C8" s="12"/>
      <c r="D8" s="2"/>
      <c r="E8" s="2"/>
      <c r="F8" s="3"/>
      <c r="G8" s="3"/>
      <c r="H8" s="2"/>
      <c r="I8" s="3"/>
      <c r="J8" s="3"/>
      <c r="K8" s="16"/>
      <c r="L8" s="16"/>
      <c r="M8" s="77"/>
      <c r="O8" s="99" t="s">
        <v>34</v>
      </c>
      <c r="P8" s="99"/>
      <c r="Q8" s="17"/>
      <c r="R8" s="17"/>
    </row>
    <row r="9" spans="1:18" ht="20.100000000000001" customHeight="1" thickTop="1" x14ac:dyDescent="0.25">
      <c r="A9" s="94" t="s">
        <v>11</v>
      </c>
      <c r="B9" s="94"/>
      <c r="C9" s="62">
        <v>0</v>
      </c>
      <c r="D9" s="64" t="s">
        <v>13</v>
      </c>
      <c r="E9" s="2"/>
      <c r="H9" s="2"/>
      <c r="K9" s="65" t="s">
        <v>20</v>
      </c>
      <c r="L9" s="66">
        <v>42752</v>
      </c>
      <c r="M9" s="77"/>
      <c r="O9" s="88" t="s">
        <v>21</v>
      </c>
      <c r="P9" s="89"/>
      <c r="Q9" s="17"/>
      <c r="R9" s="17"/>
    </row>
    <row r="10" spans="1:18" ht="20.100000000000001" customHeight="1" x14ac:dyDescent="0.25">
      <c r="A10" s="13"/>
      <c r="B10" s="61" t="s">
        <v>31</v>
      </c>
      <c r="C10" s="62">
        <v>1.42</v>
      </c>
      <c r="D10" s="64" t="s">
        <v>13</v>
      </c>
      <c r="E10" s="2"/>
      <c r="H10" s="2"/>
      <c r="K10" s="15"/>
      <c r="L10" s="18"/>
      <c r="M10" s="77"/>
      <c r="O10" s="71"/>
      <c r="P10" s="72"/>
      <c r="Q10" s="17"/>
      <c r="R10" s="17"/>
    </row>
    <row r="11" spans="1:18" ht="20.100000000000001" customHeight="1" x14ac:dyDescent="0.25">
      <c r="A11" s="94" t="s">
        <v>12</v>
      </c>
      <c r="B11" s="94"/>
      <c r="C11" s="62">
        <v>6</v>
      </c>
      <c r="D11" s="64" t="s">
        <v>13</v>
      </c>
      <c r="E11" s="2"/>
      <c r="H11" s="2"/>
      <c r="K11" s="65" t="s">
        <v>22</v>
      </c>
      <c r="L11" s="68" t="s">
        <v>28</v>
      </c>
      <c r="M11" s="77"/>
      <c r="N11" s="74"/>
      <c r="O11" s="90" t="s">
        <v>23</v>
      </c>
      <c r="P11" s="91"/>
      <c r="Q11" s="17"/>
      <c r="R11" s="17"/>
    </row>
    <row r="12" spans="1:18" ht="20.100000000000001" customHeight="1" x14ac:dyDescent="0.25">
      <c r="A12" s="12"/>
      <c r="B12" s="2"/>
      <c r="C12" s="2"/>
      <c r="D12" s="2"/>
      <c r="E12" s="2"/>
      <c r="F12" s="3"/>
      <c r="G12" s="3"/>
      <c r="H12" s="2"/>
      <c r="I12" s="3"/>
      <c r="J12" s="3"/>
      <c r="K12" s="3"/>
      <c r="L12" s="3"/>
      <c r="M12" s="78"/>
      <c r="N12" s="74"/>
      <c r="O12" s="92" t="s">
        <v>24</v>
      </c>
      <c r="P12" s="93"/>
      <c r="Q12" s="17"/>
      <c r="R12" s="17"/>
    </row>
    <row r="13" spans="1:18" ht="19.5" customHeight="1" x14ac:dyDescent="0.25">
      <c r="A13" s="20"/>
      <c r="B13" s="20"/>
      <c r="C13" s="20"/>
      <c r="D13" s="20"/>
      <c r="E13" s="103" t="s">
        <v>32</v>
      </c>
      <c r="F13" s="104"/>
      <c r="G13" s="105"/>
      <c r="H13" s="96" t="s">
        <v>33</v>
      </c>
      <c r="I13" s="97"/>
      <c r="J13" s="98"/>
      <c r="K13" s="20"/>
      <c r="L13" s="20"/>
      <c r="M13" s="79"/>
      <c r="N13" s="74"/>
      <c r="O13" s="21"/>
      <c r="P13" s="22"/>
      <c r="Q13" s="17"/>
      <c r="R13" s="17"/>
    </row>
    <row r="14" spans="1:18" ht="19.5" customHeight="1" x14ac:dyDescent="0.35">
      <c r="A14" s="23" t="s">
        <v>0</v>
      </c>
      <c r="B14" s="23" t="s">
        <v>3</v>
      </c>
      <c r="C14" s="24" t="s">
        <v>17</v>
      </c>
      <c r="D14" s="23" t="s">
        <v>5</v>
      </c>
      <c r="E14" s="25" t="s">
        <v>16</v>
      </c>
      <c r="F14" s="25" t="s">
        <v>5</v>
      </c>
      <c r="G14" s="26" t="s">
        <v>7</v>
      </c>
      <c r="H14" s="27" t="s">
        <v>16</v>
      </c>
      <c r="I14" s="27" t="s">
        <v>5</v>
      </c>
      <c r="J14" s="28" t="s">
        <v>7</v>
      </c>
      <c r="K14" s="23" t="s">
        <v>7</v>
      </c>
      <c r="L14" s="52" t="s">
        <v>27</v>
      </c>
      <c r="M14" s="80" t="s">
        <v>35</v>
      </c>
      <c r="N14" s="74"/>
      <c r="O14" s="70" t="s">
        <v>25</v>
      </c>
      <c r="P14" s="70" t="s">
        <v>30</v>
      </c>
      <c r="Q14" s="17"/>
      <c r="R14" s="17"/>
    </row>
    <row r="15" spans="1:18" ht="20.100000000000001" customHeight="1" x14ac:dyDescent="0.25">
      <c r="A15" s="23" t="s">
        <v>1</v>
      </c>
      <c r="B15" s="23" t="s">
        <v>1</v>
      </c>
      <c r="C15" s="23" t="s">
        <v>4</v>
      </c>
      <c r="D15" s="23" t="s">
        <v>6</v>
      </c>
      <c r="E15" s="25" t="s">
        <v>14</v>
      </c>
      <c r="F15" s="25" t="s">
        <v>15</v>
      </c>
      <c r="G15" s="26" t="s">
        <v>8</v>
      </c>
      <c r="H15" s="27" t="s">
        <v>14</v>
      </c>
      <c r="I15" s="27" t="s">
        <v>15</v>
      </c>
      <c r="J15" s="28" t="s">
        <v>8</v>
      </c>
      <c r="K15" s="23" t="s">
        <v>1</v>
      </c>
      <c r="L15" s="23"/>
      <c r="M15" s="81"/>
      <c r="N15" s="74"/>
      <c r="O15" s="70"/>
      <c r="P15" s="70"/>
      <c r="Q15" s="17"/>
      <c r="R15" s="17"/>
    </row>
    <row r="16" spans="1:18" ht="20.100000000000001" customHeight="1" x14ac:dyDescent="0.25">
      <c r="A16" s="23" t="s">
        <v>9</v>
      </c>
      <c r="B16" s="23" t="s">
        <v>9</v>
      </c>
      <c r="C16" s="23" t="s">
        <v>9</v>
      </c>
      <c r="D16" s="23" t="s">
        <v>9</v>
      </c>
      <c r="E16" s="25" t="s">
        <v>26</v>
      </c>
      <c r="F16" s="25" t="s">
        <v>26</v>
      </c>
      <c r="G16" s="26" t="s">
        <v>10</v>
      </c>
      <c r="H16" s="27" t="s">
        <v>26</v>
      </c>
      <c r="I16" s="27" t="s">
        <v>26</v>
      </c>
      <c r="J16" s="28" t="s">
        <v>10</v>
      </c>
      <c r="K16" s="23" t="s">
        <v>9</v>
      </c>
      <c r="L16" s="23"/>
      <c r="M16" s="81"/>
      <c r="N16" s="74"/>
      <c r="O16" s="70" t="s">
        <v>29</v>
      </c>
      <c r="P16" s="70" t="s">
        <v>29</v>
      </c>
      <c r="Q16" s="17"/>
      <c r="R16" s="17"/>
    </row>
    <row r="17" spans="1:18" ht="9.75" customHeight="1" x14ac:dyDescent="0.25">
      <c r="A17" s="29"/>
      <c r="B17" s="29"/>
      <c r="C17" s="29"/>
      <c r="D17" s="29"/>
      <c r="E17" s="30"/>
      <c r="F17" s="30"/>
      <c r="G17" s="31"/>
      <c r="H17" s="32"/>
      <c r="I17" s="32"/>
      <c r="J17" s="33"/>
      <c r="K17" s="29"/>
      <c r="L17" s="29"/>
      <c r="M17" s="82"/>
      <c r="O17" s="71"/>
      <c r="P17" s="72"/>
      <c r="Q17" s="17"/>
      <c r="R17" s="17"/>
    </row>
    <row r="18" spans="1:18" ht="8.25" customHeight="1" x14ac:dyDescent="0.25">
      <c r="A18" s="20"/>
      <c r="B18" s="20"/>
      <c r="C18" s="20"/>
      <c r="D18" s="20"/>
      <c r="E18" s="34"/>
      <c r="F18" s="34"/>
      <c r="G18" s="35"/>
      <c r="H18" s="36"/>
      <c r="I18" s="36"/>
      <c r="J18" s="37"/>
      <c r="K18" s="20"/>
      <c r="L18" s="20"/>
      <c r="M18" s="79"/>
      <c r="O18" s="71"/>
      <c r="P18" s="72"/>
      <c r="Q18" s="17"/>
      <c r="R18" s="17"/>
    </row>
    <row r="19" spans="1:18" ht="20.100000000000001" customHeight="1" x14ac:dyDescent="0.25">
      <c r="A19" s="53">
        <v>4.58</v>
      </c>
      <c r="B19" s="23">
        <v>4.58</v>
      </c>
      <c r="C19" s="23">
        <v>7.5482713252770663</v>
      </c>
      <c r="D19" s="23">
        <v>7.5482713252770663</v>
      </c>
      <c r="E19" s="38">
        <v>4.1662419999999997E-3</v>
      </c>
      <c r="F19" s="38"/>
      <c r="G19" s="38"/>
      <c r="H19" s="39">
        <v>7.4822309999999998E-3</v>
      </c>
      <c r="I19" s="39"/>
      <c r="J19" s="28"/>
      <c r="K19" s="23"/>
      <c r="L19" s="23"/>
      <c r="M19" s="80"/>
      <c r="N19" s="75">
        <v>6</v>
      </c>
      <c r="O19">
        <v>7.4822309999999996</v>
      </c>
      <c r="P19" s="76">
        <v>4.1662419999999996</v>
      </c>
      <c r="Q19" s="17"/>
      <c r="R19" s="17"/>
    </row>
    <row r="20" spans="1:18" ht="20.100000000000001" customHeight="1" x14ac:dyDescent="0.25">
      <c r="A20" s="53">
        <v>7.58</v>
      </c>
      <c r="B20" s="23">
        <v>7.58</v>
      </c>
      <c r="C20" s="23">
        <v>9.6672850376928476</v>
      </c>
      <c r="D20" s="23">
        <v>2.1190137124157813</v>
      </c>
      <c r="E20" s="38">
        <v>5.1015210000000004E-3</v>
      </c>
      <c r="F20" s="38">
        <v>9.3527900000000067E-4</v>
      </c>
      <c r="G20" s="26">
        <v>2265.6487662139102</v>
      </c>
      <c r="H20" s="39">
        <v>9.403804E-3</v>
      </c>
      <c r="I20" s="39">
        <v>1.9215730000000002E-3</v>
      </c>
      <c r="J20" s="28">
        <v>1102.7495246944982</v>
      </c>
      <c r="K20" s="23">
        <v>6.08</v>
      </c>
      <c r="L20" s="40">
        <v>5.5134913811768649E-3</v>
      </c>
      <c r="M20" s="83">
        <v>0.34477622638571226</v>
      </c>
      <c r="N20" s="75">
        <v>9</v>
      </c>
      <c r="O20">
        <v>9.4038039999999992</v>
      </c>
      <c r="P20" s="76">
        <v>5.101521</v>
      </c>
      <c r="Q20" s="17"/>
      <c r="R20" s="17"/>
    </row>
    <row r="21" spans="1:18" ht="20.100000000000001" customHeight="1" x14ac:dyDescent="0.25">
      <c r="A21" s="53">
        <v>10.58</v>
      </c>
      <c r="B21" s="23">
        <v>10.58</v>
      </c>
      <c r="C21" s="23">
        <v>12.162910835815577</v>
      </c>
      <c r="D21" s="23">
        <v>2.4956257981227292</v>
      </c>
      <c r="E21" s="38">
        <v>5.8440760000000001E-3</v>
      </c>
      <c r="F21" s="38">
        <v>7.4255499999999978E-4</v>
      </c>
      <c r="G21" s="26">
        <v>3360.8632331917906</v>
      </c>
      <c r="H21" s="39">
        <v>1.1319708999999999E-2</v>
      </c>
      <c r="I21" s="39">
        <v>1.915904999999999E-3</v>
      </c>
      <c r="J21" s="28">
        <v>1302.5832690674802</v>
      </c>
      <c r="K21" s="23">
        <v>9.08</v>
      </c>
      <c r="L21" s="40">
        <v>2.3031157172375637E-3</v>
      </c>
      <c r="M21" s="80">
        <v>0.41161683491291956</v>
      </c>
      <c r="N21" s="75">
        <v>12</v>
      </c>
      <c r="O21">
        <v>11.319709</v>
      </c>
      <c r="P21" s="76">
        <v>5.8440760000000003</v>
      </c>
      <c r="Q21" s="17"/>
      <c r="R21" s="106"/>
    </row>
    <row r="22" spans="1:18" ht="20.100000000000001" customHeight="1" x14ac:dyDescent="0.25">
      <c r="A22" s="53">
        <v>13.58</v>
      </c>
      <c r="B22" s="23">
        <v>13.58</v>
      </c>
      <c r="C22" s="23">
        <v>14.846427179628101</v>
      </c>
      <c r="D22" s="23">
        <v>2.6835163438125242</v>
      </c>
      <c r="E22" s="38">
        <v>6.4407659999999997E-3</v>
      </c>
      <c r="F22" s="38">
        <v>5.9668999999999955E-4</v>
      </c>
      <c r="G22" s="26">
        <v>4497.3375518485755</v>
      </c>
      <c r="H22" s="39">
        <v>1.3263954999999999E-2</v>
      </c>
      <c r="I22" s="39">
        <v>1.9442460000000002E-3</v>
      </c>
      <c r="J22" s="28">
        <v>1380.2349825137992</v>
      </c>
      <c r="K22" s="23">
        <v>12.08</v>
      </c>
      <c r="L22" s="40">
        <v>2.173542938707545E-3</v>
      </c>
      <c r="M22" s="80">
        <v>0.4480091431617973</v>
      </c>
      <c r="N22" s="75">
        <v>15</v>
      </c>
      <c r="O22">
        <v>13.263954999999999</v>
      </c>
      <c r="P22" s="76">
        <v>6.440766</v>
      </c>
      <c r="Q22" s="17"/>
      <c r="R22" s="17"/>
    </row>
    <row r="23" spans="1:18" ht="20.100000000000001" customHeight="1" x14ac:dyDescent="0.25">
      <c r="A23" s="53">
        <v>16.579999999999998</v>
      </c>
      <c r="B23" s="23">
        <v>16.579999999999998</v>
      </c>
      <c r="C23" s="23">
        <v>17.632254535367846</v>
      </c>
      <c r="D23" s="23">
        <v>2.7858273557397446</v>
      </c>
      <c r="E23" s="38">
        <v>6.9431070000000004E-3</v>
      </c>
      <c r="F23" s="38">
        <v>5.0234100000000077E-4</v>
      </c>
      <c r="G23" s="26">
        <v>5545.6897918739269</v>
      </c>
      <c r="H23" s="39">
        <v>1.5463278E-2</v>
      </c>
      <c r="I23" s="39">
        <v>2.1993230000000013E-3</v>
      </c>
      <c r="J23" s="28">
        <v>1266.6749521283336</v>
      </c>
      <c r="K23" s="23">
        <v>15.079999999999998</v>
      </c>
      <c r="L23" s="40">
        <v>2.3684055605261958E-3</v>
      </c>
      <c r="M23" s="80">
        <v>0.47247935017411186</v>
      </c>
      <c r="N23" s="75">
        <v>18</v>
      </c>
      <c r="O23">
        <v>15.463278000000001</v>
      </c>
      <c r="P23" s="76">
        <v>6.9431070000000004</v>
      </c>
      <c r="Q23" s="17"/>
      <c r="R23" s="17"/>
    </row>
    <row r="24" spans="1:18" ht="20.100000000000001" customHeight="1" x14ac:dyDescent="0.25">
      <c r="A24" s="53">
        <v>19.579999999999998</v>
      </c>
      <c r="B24" s="23">
        <v>19.579999999999998</v>
      </c>
      <c r="C24" s="23">
        <v>20.478681598188881</v>
      </c>
      <c r="D24" s="23">
        <v>2.8464270628210357</v>
      </c>
      <c r="E24" s="38">
        <v>7.192515E-3</v>
      </c>
      <c r="F24" s="38">
        <v>2.4940799999999957E-4</v>
      </c>
      <c r="G24" s="26">
        <v>11412.733604459523</v>
      </c>
      <c r="H24" s="39">
        <v>1.6698978E-2</v>
      </c>
      <c r="I24" s="39">
        <v>1.2356999999999993E-3</v>
      </c>
      <c r="J24" s="28">
        <v>2303.493617238033</v>
      </c>
      <c r="K24" s="23">
        <v>18.079999999999998</v>
      </c>
      <c r="L24" s="40">
        <v>1.3023695735684745E-3</v>
      </c>
      <c r="M24" s="80">
        <v>0.47876622476933001</v>
      </c>
      <c r="N24" s="75">
        <v>21</v>
      </c>
      <c r="O24">
        <v>16.698978</v>
      </c>
      <c r="P24" s="76">
        <v>7.1925150000000002</v>
      </c>
      <c r="Q24" s="17"/>
      <c r="R24" s="17"/>
    </row>
    <row r="25" spans="1:18" ht="20.100000000000001" customHeight="1" x14ac:dyDescent="0.25">
      <c r="A25" s="53">
        <v>22.58</v>
      </c>
      <c r="B25" s="23">
        <v>22.58</v>
      </c>
      <c r="C25" s="23">
        <v>23.3635699326965</v>
      </c>
      <c r="D25" s="23">
        <v>2.8848883345076182</v>
      </c>
      <c r="E25" s="38">
        <v>7.4847500000000001E-3</v>
      </c>
      <c r="F25" s="38">
        <v>2.9223500000000006E-4</v>
      </c>
      <c r="G25" s="26">
        <v>9871.8097918032327</v>
      </c>
      <c r="H25" s="39">
        <v>1.7821314000000001E-2</v>
      </c>
      <c r="I25" s="39">
        <v>1.1223360000000016E-3</v>
      </c>
      <c r="J25" s="28">
        <v>2570.4319691318947</v>
      </c>
      <c r="K25" s="23">
        <v>21.08</v>
      </c>
      <c r="L25" s="40">
        <v>1.1671190041311159E-3</v>
      </c>
      <c r="M25" s="80">
        <v>0.4636354033941581</v>
      </c>
      <c r="N25" s="75">
        <v>24</v>
      </c>
      <c r="O25">
        <v>17.821314000000001</v>
      </c>
      <c r="P25" s="76">
        <v>7.48475</v>
      </c>
      <c r="Q25" s="17"/>
      <c r="R25" s="17"/>
    </row>
    <row r="26" spans="1:18" ht="20.100000000000001" customHeight="1" x14ac:dyDescent="0.25">
      <c r="A26" s="53">
        <v>25.58</v>
      </c>
      <c r="B26" s="23">
        <v>25.58</v>
      </c>
      <c r="C26" s="23">
        <v>26.274253557427656</v>
      </c>
      <c r="D26" s="23">
        <v>2.9106836247311563</v>
      </c>
      <c r="E26" s="38">
        <v>7.7971400000000001E-3</v>
      </c>
      <c r="F26" s="38">
        <v>3.1239000000000006E-4</v>
      </c>
      <c r="G26" s="26">
        <v>9317.4673476460703</v>
      </c>
      <c r="H26" s="39">
        <v>1.8960653000000001E-2</v>
      </c>
      <c r="I26" s="39">
        <v>1.1393389999999996E-3</v>
      </c>
      <c r="J26" s="28">
        <v>2554.7125348391983</v>
      </c>
      <c r="K26" s="23">
        <v>24.08</v>
      </c>
      <c r="L26" s="40">
        <v>1.1743004189662496E-3</v>
      </c>
      <c r="M26" s="80">
        <v>0.4593556697283091</v>
      </c>
      <c r="N26" s="75">
        <v>27</v>
      </c>
      <c r="O26">
        <v>18.960653000000001</v>
      </c>
      <c r="P26" s="76">
        <v>7.7971399999999997</v>
      </c>
      <c r="Q26" s="17"/>
      <c r="R26" s="17"/>
    </row>
    <row r="27" spans="1:18" ht="20.100000000000001" customHeight="1" x14ac:dyDescent="0.25">
      <c r="A27" s="53">
        <v>28.58</v>
      </c>
      <c r="B27" s="23">
        <v>28.58</v>
      </c>
      <c r="C27" s="23">
        <v>29.203020391733453</v>
      </c>
      <c r="D27" s="23">
        <v>2.9287668343057973</v>
      </c>
      <c r="E27" s="38">
        <v>8.0969320000000011E-3</v>
      </c>
      <c r="F27" s="38">
        <v>2.9979200000000098E-4</v>
      </c>
      <c r="G27" s="26">
        <v>9769.3295161504902</v>
      </c>
      <c r="H27" s="39">
        <v>1.9997962999999997E-2</v>
      </c>
      <c r="I27" s="39">
        <v>1.0373099999999962E-3</v>
      </c>
      <c r="J27" s="28">
        <v>2823.4248530389259</v>
      </c>
      <c r="K27" s="23">
        <v>27.08</v>
      </c>
      <c r="L27" s="40">
        <v>1.0625393471234135E-3</v>
      </c>
      <c r="M27" s="80">
        <v>0.45443064090249996</v>
      </c>
      <c r="N27" s="75">
        <v>30</v>
      </c>
      <c r="O27">
        <v>19.997962999999999</v>
      </c>
      <c r="P27" s="76">
        <v>8.0969320000000007</v>
      </c>
      <c r="Q27" s="17"/>
      <c r="R27" s="17"/>
    </row>
    <row r="28" spans="1:18" ht="20.100000000000001" customHeight="1" x14ac:dyDescent="0.25">
      <c r="A28" s="53">
        <v>31.58</v>
      </c>
      <c r="B28" s="23">
        <v>31.58</v>
      </c>
      <c r="C28" s="23">
        <v>32.144928060271035</v>
      </c>
      <c r="D28" s="23">
        <v>2.9419076685375813</v>
      </c>
      <c r="E28" s="38">
        <v>8.3916869999999984E-3</v>
      </c>
      <c r="F28" s="38">
        <v>2.9475499999999724E-4</v>
      </c>
      <c r="G28" s="26">
        <v>9980.8575547068212</v>
      </c>
      <c r="H28" s="39">
        <v>2.1159977E-2</v>
      </c>
      <c r="I28" s="39">
        <v>1.1620140000000029E-3</v>
      </c>
      <c r="J28" s="28">
        <v>2531.7316904422614</v>
      </c>
      <c r="K28" s="23">
        <v>30.08</v>
      </c>
      <c r="L28" s="40">
        <v>1.1849596903674804E-3</v>
      </c>
      <c r="M28" s="80">
        <v>0.46561628015868139</v>
      </c>
      <c r="N28" s="75">
        <v>33</v>
      </c>
      <c r="O28">
        <v>21.159977000000001</v>
      </c>
      <c r="P28" s="76">
        <v>8.3916869999999992</v>
      </c>
      <c r="Q28" s="17"/>
      <c r="R28" s="17"/>
    </row>
    <row r="29" spans="1:18" ht="20.100000000000001" customHeight="1" x14ac:dyDescent="0.25">
      <c r="A29" s="53">
        <v>34.58</v>
      </c>
      <c r="B29" s="23">
        <v>34.58</v>
      </c>
      <c r="C29" s="23">
        <v>35.096672206920132</v>
      </c>
      <c r="D29" s="23">
        <v>2.9517441466490979</v>
      </c>
      <c r="E29" s="38">
        <v>8.6763650000000001E-3</v>
      </c>
      <c r="F29" s="38">
        <v>2.8467800000000175E-4</v>
      </c>
      <c r="G29" s="26">
        <v>10368.711831083117</v>
      </c>
      <c r="H29" s="39">
        <v>2.2321988999999997E-2</v>
      </c>
      <c r="I29" s="39">
        <v>1.162011999999997E-3</v>
      </c>
      <c r="J29" s="28">
        <v>2540.2010879828313</v>
      </c>
      <c r="K29" s="23">
        <v>33.08</v>
      </c>
      <c r="L29" s="40">
        <v>1.1810088635078469E-3</v>
      </c>
      <c r="M29" s="80">
        <v>0.46807452433092434</v>
      </c>
      <c r="N29" s="75">
        <v>36</v>
      </c>
      <c r="O29">
        <v>22.321988999999999</v>
      </c>
      <c r="P29" s="76">
        <v>8.6763650000000005</v>
      </c>
      <c r="Q29" s="17"/>
      <c r="R29" s="17"/>
    </row>
    <row r="30" spans="1:18" ht="20.100000000000001" customHeight="1" x14ac:dyDescent="0.25">
      <c r="A30" s="53">
        <v>37.58</v>
      </c>
      <c r="B30" s="23">
        <v>37.58</v>
      </c>
      <c r="C30" s="23">
        <v>38.055964052957584</v>
      </c>
      <c r="D30" s="23">
        <v>2.959291846037452</v>
      </c>
      <c r="E30" s="38">
        <v>8.9610420000000007E-3</v>
      </c>
      <c r="F30" s="38">
        <v>2.8467700000000054E-4</v>
      </c>
      <c r="G30" s="26">
        <v>10395.261457853801</v>
      </c>
      <c r="H30" s="39">
        <v>2.3342294999999999E-2</v>
      </c>
      <c r="I30" s="39">
        <v>1.0203060000000021E-3</v>
      </c>
      <c r="J30" s="28">
        <v>2900.3963968039452</v>
      </c>
      <c r="K30" s="23">
        <v>36.08</v>
      </c>
      <c r="L30" s="40">
        <v>1.0343413759946094E-3</v>
      </c>
      <c r="M30" s="80">
        <v>0.45779041624435773</v>
      </c>
      <c r="N30" s="75">
        <v>39</v>
      </c>
      <c r="O30">
        <v>23.342295</v>
      </c>
      <c r="P30" s="76">
        <v>8.9610420000000008</v>
      </c>
      <c r="Q30" s="17"/>
      <c r="R30" s="17"/>
    </row>
    <row r="31" spans="1:18" ht="20.100000000000001" customHeight="1" x14ac:dyDescent="0.25">
      <c r="A31" s="53">
        <v>40.58</v>
      </c>
      <c r="B31" s="23">
        <v>40.58</v>
      </c>
      <c r="C31" s="23">
        <v>41.021170144207247</v>
      </c>
      <c r="D31" s="23">
        <v>2.9652060912496623</v>
      </c>
      <c r="E31" s="38">
        <v>9.2633539999999997E-3</v>
      </c>
      <c r="F31" s="38">
        <v>3.0231199999999903E-4</v>
      </c>
      <c r="G31" s="26">
        <v>9808.4300036044606</v>
      </c>
      <c r="H31" s="39">
        <v>2.4237895999999998E-2</v>
      </c>
      <c r="I31" s="39">
        <v>8.9560099999999934E-4</v>
      </c>
      <c r="J31" s="28">
        <v>3310.8561639052036</v>
      </c>
      <c r="K31" s="23">
        <v>39.08</v>
      </c>
      <c r="L31" s="40">
        <v>9.0611003664425448E-4</v>
      </c>
      <c r="M31" s="83">
        <v>0.43570322309957482</v>
      </c>
      <c r="N31" s="75">
        <v>42</v>
      </c>
      <c r="O31">
        <v>24.237895999999999</v>
      </c>
      <c r="P31" s="76">
        <v>9.2633539999999996</v>
      </c>
      <c r="Q31" s="17"/>
      <c r="R31" s="17"/>
    </row>
    <row r="32" spans="1:18" ht="20.100000000000001" customHeight="1" x14ac:dyDescent="0.25">
      <c r="A32" s="53">
        <v>43.58</v>
      </c>
      <c r="B32" s="23">
        <v>43.58</v>
      </c>
      <c r="C32" s="23">
        <v>43.991094553329766</v>
      </c>
      <c r="D32" s="23">
        <v>2.9699244091225196</v>
      </c>
      <c r="E32" s="38">
        <v>9.555590000000001E-3</v>
      </c>
      <c r="F32" s="38">
        <v>2.9223600000000127E-4</v>
      </c>
      <c r="G32" s="26">
        <v>10162.760266094892</v>
      </c>
      <c r="H32" s="39">
        <v>2.4980452E-2</v>
      </c>
      <c r="I32" s="39">
        <v>7.4255600000000185E-4</v>
      </c>
      <c r="J32" s="28">
        <v>3999.5965410319386</v>
      </c>
      <c r="K32" s="23">
        <v>42.08</v>
      </c>
      <c r="L32" s="40">
        <v>7.500756561875533E-4</v>
      </c>
      <c r="M32" s="80">
        <v>0.40836463041666693</v>
      </c>
      <c r="N32" s="75">
        <v>45</v>
      </c>
      <c r="O32">
        <v>24.980452</v>
      </c>
      <c r="P32" s="76">
        <v>9.5555900000000005</v>
      </c>
      <c r="Q32" s="17"/>
      <c r="R32" s="17"/>
    </row>
    <row r="33" spans="1:18" ht="20.100000000000001" customHeight="1" x14ac:dyDescent="0.25">
      <c r="A33" s="53">
        <v>46.58</v>
      </c>
      <c r="B33" s="23">
        <v>46.58</v>
      </c>
      <c r="C33" s="23">
        <v>46.964842169435634</v>
      </c>
      <c r="D33" s="23">
        <v>2.973747616105868</v>
      </c>
      <c r="E33" s="38">
        <v>9.8579029999999995E-3</v>
      </c>
      <c r="F33" s="38">
        <v>3.023129999999985E-4</v>
      </c>
      <c r="G33" s="26">
        <v>9836.6514708460527</v>
      </c>
      <c r="H33" s="39">
        <v>2.5788191000000002E-2</v>
      </c>
      <c r="I33" s="39">
        <v>8.0773900000000176E-4</v>
      </c>
      <c r="J33" s="28">
        <v>3681.5699329930358</v>
      </c>
      <c r="K33" s="23">
        <v>45.08</v>
      </c>
      <c r="L33" s="40">
        <v>8.1486975790272861E-4</v>
      </c>
      <c r="M33" s="83">
        <v>0.41855156429038959</v>
      </c>
      <c r="N33" s="75">
        <v>48</v>
      </c>
      <c r="O33">
        <v>25.788191000000001</v>
      </c>
      <c r="P33" s="76">
        <v>9.8579030000000003</v>
      </c>
      <c r="Q33" s="17"/>
      <c r="R33" s="17"/>
    </row>
    <row r="34" spans="1:18" ht="20.100000000000001" customHeight="1" x14ac:dyDescent="0.25">
      <c r="A34" s="53">
        <v>49.58</v>
      </c>
      <c r="B34" s="23">
        <v>49.58</v>
      </c>
      <c r="C34" s="23">
        <v>49.941730046124754</v>
      </c>
      <c r="D34" s="23">
        <v>2.9768878766891191</v>
      </c>
      <c r="E34" s="38">
        <v>1.0150138E-2</v>
      </c>
      <c r="F34" s="38">
        <v>2.9223500000000006E-4</v>
      </c>
      <c r="G34" s="26">
        <v>10186.623356850201</v>
      </c>
      <c r="H34" s="39">
        <v>2.631818E-2</v>
      </c>
      <c r="I34" s="39">
        <v>5.2998899999999807E-4</v>
      </c>
      <c r="J34" s="28">
        <v>5616.8861555412095</v>
      </c>
      <c r="K34" s="23">
        <v>48.08</v>
      </c>
      <c r="L34" s="40">
        <v>5.341037572998376E-4</v>
      </c>
      <c r="M34" s="80">
        <v>0.28156789041842945</v>
      </c>
      <c r="N34" s="75">
        <v>51</v>
      </c>
      <c r="O34">
        <v>26.318180000000002</v>
      </c>
      <c r="P34" s="76">
        <v>10.150138</v>
      </c>
      <c r="Q34" s="17"/>
      <c r="R34" s="17"/>
    </row>
    <row r="35" spans="1:18" ht="20.100000000000001" customHeight="1" x14ac:dyDescent="0.25">
      <c r="A35" s="53">
        <v>52.58</v>
      </c>
      <c r="B35" s="23">
        <v>52.58</v>
      </c>
      <c r="C35" s="23">
        <v>52.921228254831725</v>
      </c>
      <c r="D35" s="23">
        <v>2.9794982087069712</v>
      </c>
      <c r="E35" s="38">
        <v>1.0389621999999999E-2</v>
      </c>
      <c r="F35" s="38">
        <v>2.3948399999999988E-4</v>
      </c>
      <c r="G35" s="26">
        <v>12441.32471775556</v>
      </c>
      <c r="H35" s="39">
        <v>2.6720634E-2</v>
      </c>
      <c r="I35" s="39">
        <v>4.0245400000000001E-4</v>
      </c>
      <c r="J35" s="28">
        <v>7403.3261160454886</v>
      </c>
      <c r="K35" s="23">
        <v>51.08</v>
      </c>
      <c r="L35" s="40">
        <v>4.0522326761994109E-4</v>
      </c>
      <c r="M35" s="83">
        <v>0.2258916529644949</v>
      </c>
      <c r="N35" s="75">
        <v>54</v>
      </c>
      <c r="O35">
        <v>26.720634</v>
      </c>
      <c r="P35" s="76">
        <v>10.389621999999999</v>
      </c>
      <c r="Q35" s="17"/>
      <c r="R35" s="17"/>
    </row>
    <row r="36" spans="1:18" ht="20.100000000000001" customHeight="1" x14ac:dyDescent="0.25">
      <c r="A36" s="53">
        <v>55.58</v>
      </c>
      <c r="B36" s="23">
        <v>55.58</v>
      </c>
      <c r="C36" s="23">
        <v>55.90291942287093</v>
      </c>
      <c r="D36" s="23">
        <v>2.9816911680392053</v>
      </c>
      <c r="E36" s="38">
        <v>1.0621241E-2</v>
      </c>
      <c r="F36" s="38">
        <v>2.3161900000000062E-4</v>
      </c>
      <c r="G36" s="26">
        <v>12873.258100756835</v>
      </c>
      <c r="H36" s="39">
        <v>2.7164428999999997E-2</v>
      </c>
      <c r="I36" s="39">
        <v>4.4379499999999683E-4</v>
      </c>
      <c r="J36" s="28">
        <v>6718.62271553133</v>
      </c>
      <c r="K36" s="23">
        <v>54.08</v>
      </c>
      <c r="L36" s="40">
        <v>4.4652008708048887E-4</v>
      </c>
      <c r="M36" s="80">
        <v>0.31282318517285762</v>
      </c>
      <c r="N36" s="75">
        <v>57</v>
      </c>
      <c r="O36">
        <v>27.164428999999998</v>
      </c>
      <c r="P36" s="76">
        <v>10.621240999999999</v>
      </c>
      <c r="Q36" s="17"/>
      <c r="R36" s="17"/>
    </row>
    <row r="37" spans="1:18" ht="20.100000000000001" customHeight="1" x14ac:dyDescent="0.25">
      <c r="A37" s="53">
        <v>58.58</v>
      </c>
      <c r="B37" s="23">
        <v>58.58</v>
      </c>
      <c r="C37" s="23">
        <v>58.886470432519559</v>
      </c>
      <c r="D37" s="23">
        <v>2.9835510096486288</v>
      </c>
      <c r="E37" s="38">
        <v>1.0806313E-2</v>
      </c>
      <c r="F37" s="38">
        <v>1.8507199999999967E-4</v>
      </c>
      <c r="G37" s="26">
        <v>16121.028624798102</v>
      </c>
      <c r="H37" s="39">
        <v>2.7559550999999998E-2</v>
      </c>
      <c r="I37" s="39">
        <v>3.9512200000000122E-4</v>
      </c>
      <c r="J37" s="28">
        <v>7550.9614996092841</v>
      </c>
      <c r="K37" s="23">
        <v>57.08</v>
      </c>
      <c r="L37" s="40">
        <v>3.9730039679784242E-4</v>
      </c>
      <c r="M37" s="83">
        <v>0.35947437625696721</v>
      </c>
      <c r="N37" s="75">
        <v>60</v>
      </c>
      <c r="O37">
        <v>27.559550999999999</v>
      </c>
      <c r="P37" s="76">
        <v>10.806312999999999</v>
      </c>
      <c r="Q37" s="17"/>
      <c r="R37" s="17"/>
    </row>
    <row r="38" spans="1:18" ht="20.100000000000001" customHeight="1" x14ac:dyDescent="0.25">
      <c r="A38" s="53">
        <v>61.58</v>
      </c>
      <c r="B38" s="23">
        <v>61.58</v>
      </c>
      <c r="C38" s="23">
        <v>61.871612230489035</v>
      </c>
      <c r="D38" s="23">
        <v>2.9851417979694759</v>
      </c>
      <c r="E38" s="38">
        <v>1.1015506999999999E-2</v>
      </c>
      <c r="F38" s="38">
        <v>2.0919399999999935E-4</v>
      </c>
      <c r="G38" s="26">
        <v>14269.729523645445</v>
      </c>
      <c r="H38" s="39">
        <v>2.8018688E-2</v>
      </c>
      <c r="I38" s="39">
        <v>4.5913700000000182E-4</v>
      </c>
      <c r="J38" s="28">
        <v>6501.6363263458707</v>
      </c>
      <c r="K38" s="23">
        <v>60.08</v>
      </c>
      <c r="L38" s="40">
        <v>4.6142230192781279E-4</v>
      </c>
      <c r="M38" s="80">
        <v>0.36901068579190377</v>
      </c>
      <c r="N38" s="75">
        <v>63</v>
      </c>
      <c r="O38">
        <v>28.018688000000001</v>
      </c>
      <c r="P38" s="76">
        <v>11.015506999999999</v>
      </c>
      <c r="Q38" s="17"/>
      <c r="R38" s="17"/>
    </row>
    <row r="39" spans="1:18" ht="20.100000000000001" customHeight="1" x14ac:dyDescent="0.25">
      <c r="A39" s="53">
        <v>64.58</v>
      </c>
      <c r="B39" s="23">
        <v>64.58</v>
      </c>
      <c r="C39" s="23">
        <v>64.858125165625935</v>
      </c>
      <c r="D39" s="23">
        <v>2.9865129351369006</v>
      </c>
      <c r="E39" s="38">
        <v>1.1147766999999999E-2</v>
      </c>
      <c r="F39" s="38">
        <v>1.3226000000000036E-4</v>
      </c>
      <c r="G39" s="26">
        <v>22580.621012678756</v>
      </c>
      <c r="H39" s="39">
        <v>2.8421140999999997E-2</v>
      </c>
      <c r="I39" s="39">
        <v>4.0245299999999706E-4</v>
      </c>
      <c r="J39" s="28">
        <v>7420.7744385976066</v>
      </c>
      <c r="K39" s="23">
        <v>63.08</v>
      </c>
      <c r="L39" s="40">
        <v>4.0427047403517985E-4</v>
      </c>
      <c r="M39" s="80">
        <v>0.43946142349000544</v>
      </c>
      <c r="N39" s="75">
        <v>66</v>
      </c>
      <c r="O39">
        <v>28.421140999999999</v>
      </c>
      <c r="P39" s="76">
        <v>11.147767</v>
      </c>
      <c r="Q39" s="17"/>
      <c r="R39" s="17"/>
    </row>
    <row r="40" spans="1:18" ht="20.100000000000001" customHeight="1" x14ac:dyDescent="0.25">
      <c r="A40" s="53">
        <v>67.58</v>
      </c>
      <c r="B40" s="23">
        <v>67.58</v>
      </c>
      <c r="C40" s="23">
        <v>67.845828169460788</v>
      </c>
      <c r="D40" s="23">
        <v>2.9877030038348522</v>
      </c>
      <c r="E40" s="38">
        <v>1.1306482000000001E-2</v>
      </c>
      <c r="F40" s="38">
        <v>1.5871500000000198E-4</v>
      </c>
      <c r="G40" s="26">
        <v>18824.326647354155</v>
      </c>
      <c r="H40" s="39">
        <v>2.8785181E-2</v>
      </c>
      <c r="I40" s="39">
        <v>3.6404000000000297E-4</v>
      </c>
      <c r="J40" s="28">
        <v>8207.0734090617188</v>
      </c>
      <c r="K40" s="23">
        <v>66.08</v>
      </c>
      <c r="L40" s="40">
        <v>3.6553834119329242E-4</v>
      </c>
      <c r="M40" s="80">
        <v>0.38265463928388072</v>
      </c>
      <c r="N40" s="75">
        <v>69</v>
      </c>
      <c r="O40">
        <v>28.785181000000001</v>
      </c>
      <c r="P40" s="76">
        <v>11.306482000000001</v>
      </c>
      <c r="Q40" s="17"/>
      <c r="R40" s="17"/>
    </row>
    <row r="41" spans="1:18" ht="16.5" customHeight="1" x14ac:dyDescent="0.25">
      <c r="A41" s="53">
        <v>70.58</v>
      </c>
      <c r="B41" s="23">
        <v>70.58</v>
      </c>
      <c r="C41" s="23">
        <v>70.834570655859835</v>
      </c>
      <c r="D41" s="23">
        <v>2.9887424863990475</v>
      </c>
      <c r="E41" s="38">
        <v>1.1447407E-2</v>
      </c>
      <c r="F41" s="38">
        <v>1.4092499999999834E-4</v>
      </c>
      <c r="G41" s="26">
        <v>21208.036092950737</v>
      </c>
      <c r="H41" s="39">
        <v>2.9210936E-2</v>
      </c>
      <c r="I41" s="39">
        <v>4.2575499999999988E-4</v>
      </c>
      <c r="J41" s="28">
        <v>7019.8646789798086</v>
      </c>
      <c r="K41" s="23">
        <v>69.08</v>
      </c>
      <c r="L41" s="40">
        <v>4.2735866532914244E-4</v>
      </c>
      <c r="M41" s="80">
        <v>0.43847912889647161</v>
      </c>
      <c r="N41" s="75">
        <v>72</v>
      </c>
      <c r="O41">
        <v>29.210936</v>
      </c>
      <c r="P41" s="76">
        <v>11.447407</v>
      </c>
      <c r="Q41" s="17"/>
      <c r="R41" s="17"/>
    </row>
    <row r="42" spans="1:18" ht="20.100000000000001" customHeight="1" x14ac:dyDescent="0.25">
      <c r="A42" s="53">
        <v>73.58</v>
      </c>
      <c r="B42" s="23">
        <v>73.58</v>
      </c>
      <c r="C42" s="23">
        <v>73.824226375899116</v>
      </c>
      <c r="D42" s="23">
        <v>2.9896557200392806</v>
      </c>
      <c r="E42" s="38">
        <v>1.1596120000000001E-2</v>
      </c>
      <c r="F42" s="38">
        <v>1.487130000000017E-4</v>
      </c>
      <c r="G42" s="26">
        <v>20103.526390021358</v>
      </c>
      <c r="H42" s="39">
        <v>2.9674482000000002E-2</v>
      </c>
      <c r="I42" s="39">
        <v>4.6354600000000218E-4</v>
      </c>
      <c r="J42" s="28">
        <v>6449.5340700583474</v>
      </c>
      <c r="K42" s="23">
        <v>72.08</v>
      </c>
      <c r="L42" s="40">
        <v>4.6514988019481221E-4</v>
      </c>
      <c r="M42" s="80">
        <v>0.44263428006266708</v>
      </c>
      <c r="N42" s="75">
        <v>75</v>
      </c>
      <c r="O42">
        <v>29.674482000000001</v>
      </c>
      <c r="P42" s="76">
        <v>11.596120000000001</v>
      </c>
      <c r="R42" s="19"/>
    </row>
    <row r="43" spans="1:18" ht="20.100000000000001" customHeight="1" x14ac:dyDescent="0.25">
      <c r="A43" s="53">
        <v>76.58</v>
      </c>
      <c r="B43" s="23">
        <v>76.58</v>
      </c>
      <c r="C43" s="23">
        <v>76.814688699492891</v>
      </c>
      <c r="D43" s="23">
        <v>2.9904623235937748</v>
      </c>
      <c r="E43" s="38">
        <v>1.1786402000000001E-2</v>
      </c>
      <c r="F43" s="38">
        <v>1.9028199999999995E-4</v>
      </c>
      <c r="G43" s="26">
        <v>15715.949609494201</v>
      </c>
      <c r="H43" s="39">
        <v>3.0170777999999999E-2</v>
      </c>
      <c r="I43" s="39">
        <v>4.9629599999999677E-4</v>
      </c>
      <c r="J43" s="28">
        <v>6025.5620105618309</v>
      </c>
      <c r="K43" s="23">
        <v>75.08</v>
      </c>
      <c r="L43" s="40">
        <v>4.9787886918124607E-4</v>
      </c>
      <c r="M43" s="80">
        <v>0.41383433572953054</v>
      </c>
      <c r="N43" s="75">
        <v>78</v>
      </c>
      <c r="O43">
        <v>30.170777999999999</v>
      </c>
      <c r="P43" s="76">
        <v>11.786402000000001</v>
      </c>
    </row>
    <row r="44" spans="1:18" x14ac:dyDescent="0.25">
      <c r="A44" s="53">
        <v>79.58</v>
      </c>
      <c r="B44" s="23">
        <v>79.58</v>
      </c>
      <c r="C44" s="23">
        <v>79.805866952248564</v>
      </c>
      <c r="D44" s="23">
        <v>2.9911782527556738</v>
      </c>
      <c r="E44" s="38">
        <v>1.1948895000000001E-2</v>
      </c>
      <c r="F44" s="38">
        <v>1.6249299999999967E-4</v>
      </c>
      <c r="G44" s="26">
        <v>18408.043748073331</v>
      </c>
      <c r="H44" s="39">
        <v>3.0634637999999999E-2</v>
      </c>
      <c r="I44" s="39">
        <v>4.6385999999999997E-4</v>
      </c>
      <c r="J44" s="28">
        <v>6448.4505082474752</v>
      </c>
      <c r="K44" s="23">
        <v>78.08</v>
      </c>
      <c r="L44" s="40">
        <v>4.6522804139739358E-4</v>
      </c>
      <c r="M44" s="80">
        <v>0.43006018789043132</v>
      </c>
      <c r="N44" s="75">
        <v>81</v>
      </c>
      <c r="O44">
        <v>30.634637999999999</v>
      </c>
      <c r="P44" s="76">
        <v>11.948895</v>
      </c>
    </row>
    <row r="45" spans="1:18" x14ac:dyDescent="0.25">
      <c r="A45" s="53">
        <v>82.58</v>
      </c>
      <c r="B45" s="23">
        <v>82.58</v>
      </c>
      <c r="C45" s="23">
        <v>82.797683542475994</v>
      </c>
      <c r="D45" s="23">
        <v>2.9918165902274296</v>
      </c>
      <c r="E45" s="38">
        <v>1.2107609E-2</v>
      </c>
      <c r="F45" s="38">
        <v>1.5871399999999904E-4</v>
      </c>
      <c r="G45" s="26">
        <v>18850.363485435737</v>
      </c>
      <c r="H45" s="39">
        <v>3.1062599E-2</v>
      </c>
      <c r="I45" s="39">
        <v>4.2796100000000101E-4</v>
      </c>
      <c r="J45" s="28">
        <v>6990.8626959639378</v>
      </c>
      <c r="K45" s="23">
        <v>81.08</v>
      </c>
      <c r="L45" s="40">
        <v>4.291315865396701E-4</v>
      </c>
      <c r="M45" s="80">
        <v>0.42026444461940854</v>
      </c>
      <c r="N45" s="75">
        <v>84</v>
      </c>
      <c r="O45">
        <v>31.062598999999999</v>
      </c>
      <c r="P45" s="76">
        <v>12.107609</v>
      </c>
    </row>
    <row r="46" spans="1:18" x14ac:dyDescent="0.25">
      <c r="A46" s="53">
        <v>85.58</v>
      </c>
      <c r="B46" s="23">
        <v>85.58</v>
      </c>
      <c r="C46" s="23">
        <v>85.790071686646812</v>
      </c>
      <c r="D46" s="23">
        <v>2.9923881441708176</v>
      </c>
      <c r="E46" s="38">
        <v>1.2286323E-2</v>
      </c>
      <c r="F46" s="38">
        <v>1.7871399999999996E-4</v>
      </c>
      <c r="G46" s="26">
        <v>16744.005193610003</v>
      </c>
      <c r="H46" s="39">
        <v>3.1459381000000002E-2</v>
      </c>
      <c r="I46" s="39">
        <v>3.9678200000000177E-4</v>
      </c>
      <c r="J46" s="28">
        <v>7541.642877375496</v>
      </c>
      <c r="K46" s="23">
        <v>84.08</v>
      </c>
      <c r="L46" s="40">
        <v>3.9779131003402866E-4</v>
      </c>
      <c r="M46" s="80">
        <v>0.37275143156022461</v>
      </c>
      <c r="N46" s="75">
        <v>87</v>
      </c>
      <c r="O46">
        <v>31.459381</v>
      </c>
      <c r="P46" s="76">
        <v>12.286322999999999</v>
      </c>
    </row>
    <row r="47" spans="1:18" x14ac:dyDescent="0.25">
      <c r="A47" s="53">
        <v>88.58</v>
      </c>
      <c r="B47" s="23">
        <v>88.58</v>
      </c>
      <c r="C47" s="23">
        <v>88.782973592913635</v>
      </c>
      <c r="D47" s="23">
        <v>2.9929019062668232</v>
      </c>
      <c r="E47" s="38">
        <v>1.2466604000000001E-2</v>
      </c>
      <c r="F47" s="38">
        <v>1.8028100000000088E-4</v>
      </c>
      <c r="G47" s="26">
        <v>16601.316313237716</v>
      </c>
      <c r="H47" s="39">
        <v>3.1856164999999999E-2</v>
      </c>
      <c r="I47" s="39">
        <v>3.9678399999999725E-4</v>
      </c>
      <c r="J47" s="28">
        <v>7542.8996790869687</v>
      </c>
      <c r="K47" s="23">
        <v>87.08</v>
      </c>
      <c r="L47" s="40">
        <v>3.977250298472928E-4</v>
      </c>
      <c r="M47" s="83">
        <v>0.36992876369888283</v>
      </c>
      <c r="N47" s="75">
        <v>90</v>
      </c>
      <c r="O47">
        <v>31.856165000000001</v>
      </c>
      <c r="P47" s="76">
        <v>12.466604</v>
      </c>
    </row>
    <row r="48" spans="1:18" x14ac:dyDescent="0.25">
      <c r="A48" s="53">
        <v>91.58</v>
      </c>
      <c r="B48" s="23">
        <v>91.58</v>
      </c>
      <c r="C48" s="23">
        <v>91.776338998676565</v>
      </c>
      <c r="D48" s="23">
        <v>2.9933654057629298</v>
      </c>
      <c r="E48" s="38">
        <v>1.2640434000000001E-2</v>
      </c>
      <c r="F48" s="38">
        <v>1.7382999999999982E-4</v>
      </c>
      <c r="G48" s="26">
        <v>17220.073668313486</v>
      </c>
      <c r="H48" s="39">
        <v>3.2258940999999999E-2</v>
      </c>
      <c r="I48" s="39">
        <v>4.0277600000000052E-4</v>
      </c>
      <c r="J48" s="28">
        <v>7431.8365686210846</v>
      </c>
      <c r="K48" s="23">
        <v>90.08</v>
      </c>
      <c r="L48" s="40">
        <v>4.0366872606788565E-4</v>
      </c>
      <c r="M48" s="83">
        <v>0.38555225310619901</v>
      </c>
      <c r="N48" s="75">
        <v>93</v>
      </c>
      <c r="O48">
        <v>32.258941</v>
      </c>
      <c r="P48" s="76">
        <v>12.640434000000001</v>
      </c>
      <c r="Q48" s="69"/>
    </row>
    <row r="49" spans="1:17" x14ac:dyDescent="0.25">
      <c r="A49" s="53">
        <v>94.58</v>
      </c>
      <c r="B49" s="23">
        <v>94.58</v>
      </c>
      <c r="C49" s="23">
        <v>94.770123984302131</v>
      </c>
      <c r="D49" s="23">
        <v>2.9937849856255667</v>
      </c>
      <c r="E49" s="38">
        <v>1.2805601E-2</v>
      </c>
      <c r="F49" s="38">
        <v>1.6516699999999905E-4</v>
      </c>
      <c r="G49" s="26">
        <v>18125.805915380093</v>
      </c>
      <c r="H49" s="39">
        <v>3.2615726000000005E-2</v>
      </c>
      <c r="I49" s="39">
        <v>3.5678500000000529E-4</v>
      </c>
      <c r="J49" s="28">
        <v>8391.0057475104677</v>
      </c>
      <c r="K49" s="23">
        <v>93.08</v>
      </c>
      <c r="L49" s="40">
        <v>3.5752567573798551E-4</v>
      </c>
      <c r="M49" s="83">
        <v>0.36362031075779244</v>
      </c>
      <c r="N49" s="75">
        <v>96</v>
      </c>
      <c r="O49">
        <v>32.615726000000002</v>
      </c>
      <c r="P49" s="58">
        <v>12.805600999999999</v>
      </c>
    </row>
    <row r="50" spans="1:17" x14ac:dyDescent="0.25">
      <c r="A50" s="53">
        <v>97.58</v>
      </c>
      <c r="B50" s="23">
        <v>97.58</v>
      </c>
      <c r="C50" s="23">
        <v>97.764290004070503</v>
      </c>
      <c r="D50" s="23">
        <v>2.9941660197683717</v>
      </c>
      <c r="E50" s="38">
        <v>1.2972978E-2</v>
      </c>
      <c r="F50" s="38">
        <v>1.673769999999998E-4</v>
      </c>
      <c r="G50" s="26">
        <v>17888.754248005254</v>
      </c>
      <c r="H50" s="39">
        <v>3.2909148999999999E-2</v>
      </c>
      <c r="I50" s="39">
        <v>2.9342299999999405E-4</v>
      </c>
      <c r="J50" s="28">
        <v>10204.264900053617</v>
      </c>
      <c r="K50" s="23">
        <v>96.08</v>
      </c>
      <c r="L50" s="40">
        <v>2.9399471979448877E-4</v>
      </c>
      <c r="M50" s="83">
        <v>0.2588318095754451</v>
      </c>
      <c r="N50" s="75">
        <v>99</v>
      </c>
      <c r="O50">
        <v>32.909148999999999</v>
      </c>
      <c r="P50" s="58">
        <v>12.972977999999999</v>
      </c>
    </row>
    <row r="51" spans="1:17" x14ac:dyDescent="0.25">
      <c r="A51" s="53">
        <v>100.58</v>
      </c>
      <c r="B51" s="23">
        <v>100.58</v>
      </c>
      <c r="C51" s="23">
        <v>100.75880308935791</v>
      </c>
      <c r="D51" s="23">
        <v>2.9945130852874087</v>
      </c>
      <c r="E51" s="38">
        <v>1.3140808E-2</v>
      </c>
      <c r="F51" s="38">
        <v>1.6783000000000076E-4</v>
      </c>
      <c r="G51" s="26">
        <v>17842.537599281386</v>
      </c>
      <c r="H51" s="39">
        <v>3.3182245999999999E-2</v>
      </c>
      <c r="I51" s="39">
        <v>2.7309699999999992E-4</v>
      </c>
      <c r="J51" s="28">
        <v>10965.016405480139</v>
      </c>
      <c r="K51" s="23">
        <v>99.08</v>
      </c>
      <c r="L51" s="40">
        <v>2.7359740186988214E-4</v>
      </c>
      <c r="M51" s="83">
        <v>0.19657577327899975</v>
      </c>
      <c r="N51" s="75">
        <v>102</v>
      </c>
      <c r="O51">
        <v>33.182245999999999</v>
      </c>
      <c r="P51" s="58">
        <v>13.140808</v>
      </c>
    </row>
    <row r="52" spans="1:17" x14ac:dyDescent="0.25">
      <c r="A52" s="53">
        <v>103.58</v>
      </c>
      <c r="B52" s="23">
        <v>103.58</v>
      </c>
      <c r="C52" s="23">
        <v>103.75363318939728</v>
      </c>
      <c r="D52" s="23">
        <v>2.9948301000393656</v>
      </c>
      <c r="E52" s="38">
        <v>1.3305521000000001E-2</v>
      </c>
      <c r="F52" s="38">
        <v>1.6471300000000036E-4</v>
      </c>
      <c r="G52" s="26">
        <v>18182.111309000255</v>
      </c>
      <c r="H52" s="39">
        <v>3.3460311999999999E-2</v>
      </c>
      <c r="I52" s="39">
        <v>2.7806600000000042E-4</v>
      </c>
      <c r="J52" s="28">
        <v>10770.213186938932</v>
      </c>
      <c r="K52" s="23">
        <v>102.08</v>
      </c>
      <c r="L52" s="40">
        <v>2.7854601834976752E-4</v>
      </c>
      <c r="M52" s="83">
        <v>0.22972509388634393</v>
      </c>
      <c r="N52" s="75">
        <v>105</v>
      </c>
      <c r="O52">
        <v>33.460312000000002</v>
      </c>
      <c r="P52" s="58">
        <v>13.305521000000001</v>
      </c>
    </row>
    <row r="53" spans="1:17" x14ac:dyDescent="0.25">
      <c r="A53" s="53">
        <v>106.58</v>
      </c>
      <c r="B53" s="23">
        <v>106.58</v>
      </c>
      <c r="C53" s="23">
        <v>106.74875362270043</v>
      </c>
      <c r="D53" s="23">
        <v>2.9951204333031569</v>
      </c>
      <c r="E53" s="38">
        <v>1.3484467E-2</v>
      </c>
      <c r="F53" s="38">
        <v>1.7894599999999927E-4</v>
      </c>
      <c r="G53" s="26">
        <v>16737.565708667247</v>
      </c>
      <c r="H53" s="39">
        <v>3.3758384999999995E-2</v>
      </c>
      <c r="I53" s="39">
        <v>2.9807299999999592E-4</v>
      </c>
      <c r="J53" s="28">
        <v>10048.278218098243</v>
      </c>
      <c r="K53" s="23">
        <v>105.08</v>
      </c>
      <c r="L53" s="40">
        <v>2.9855861222041139E-4</v>
      </c>
      <c r="M53" s="83">
        <v>0.21824728366301013</v>
      </c>
      <c r="N53" s="75">
        <v>108</v>
      </c>
      <c r="O53">
        <v>33.758384999999997</v>
      </c>
      <c r="P53" s="58">
        <v>13.484467</v>
      </c>
    </row>
    <row r="54" spans="1:17" x14ac:dyDescent="0.25">
      <c r="A54" s="53">
        <v>109.58</v>
      </c>
      <c r="B54" s="23">
        <v>109.58</v>
      </c>
      <c r="C54" s="23">
        <v>109.74414061807582</v>
      </c>
      <c r="D54" s="23">
        <v>2.9953869953753838</v>
      </c>
      <c r="E54" s="38">
        <v>1.3633181000000001E-2</v>
      </c>
      <c r="F54" s="38">
        <v>1.4871400000000118E-4</v>
      </c>
      <c r="G54" s="26">
        <v>20141.930116702933</v>
      </c>
      <c r="H54" s="39">
        <v>3.4055489000000001E-2</v>
      </c>
      <c r="I54" s="39">
        <v>2.9710400000000636E-4</v>
      </c>
      <c r="J54" s="28">
        <v>10081.947719907237</v>
      </c>
      <c r="K54" s="23">
        <v>108.08</v>
      </c>
      <c r="L54" s="40">
        <v>2.9756155093686628E-4</v>
      </c>
      <c r="M54" s="83">
        <v>0.33284803727854179</v>
      </c>
      <c r="N54" s="75">
        <v>111</v>
      </c>
      <c r="O54">
        <v>34.055489000000001</v>
      </c>
      <c r="P54" s="57">
        <v>13.633181</v>
      </c>
      <c r="Q54" s="3"/>
    </row>
    <row r="55" spans="1:17" x14ac:dyDescent="0.25">
      <c r="A55" s="53">
        <v>112.58</v>
      </c>
      <c r="B55" s="23">
        <v>112.58</v>
      </c>
      <c r="C55" s="23">
        <v>112.7397729286342</v>
      </c>
      <c r="D55" s="23">
        <v>2.9956323105583778</v>
      </c>
      <c r="E55" s="38">
        <v>1.3781895000000001E-2</v>
      </c>
      <c r="F55" s="38">
        <v>1.4871399999999944E-4</v>
      </c>
      <c r="G55" s="26">
        <v>20143.579693629308</v>
      </c>
      <c r="H55" s="39">
        <v>3.4316231000000003E-2</v>
      </c>
      <c r="I55" s="39">
        <v>2.6074200000000131E-4</v>
      </c>
      <c r="J55" s="28">
        <v>11488.875250471205</v>
      </c>
      <c r="K55" s="23">
        <v>111.08</v>
      </c>
      <c r="L55" s="40">
        <v>2.6112216684370023E-4</v>
      </c>
      <c r="M55" s="83">
        <v>0.25893181817497507</v>
      </c>
      <c r="N55" s="75">
        <v>114</v>
      </c>
      <c r="O55">
        <v>34.316231000000002</v>
      </c>
      <c r="P55" s="58">
        <v>13.781895</v>
      </c>
    </row>
    <row r="56" spans="1:17" x14ac:dyDescent="0.25">
      <c r="A56" s="53">
        <v>115.58</v>
      </c>
      <c r="B56" s="23">
        <v>115.58</v>
      </c>
      <c r="C56" s="23">
        <v>115.73563150559987</v>
      </c>
      <c r="D56" s="23">
        <v>2.9958585769656736</v>
      </c>
      <c r="E56" s="38">
        <v>1.3930609E-2</v>
      </c>
      <c r="F56" s="38">
        <v>1.4871399999999944E-4</v>
      </c>
      <c r="G56" s="26">
        <v>20145.101180559228</v>
      </c>
      <c r="H56" s="39">
        <v>3.4591773000000006E-2</v>
      </c>
      <c r="I56" s="39">
        <v>2.7554200000000362E-4</v>
      </c>
      <c r="J56" s="28">
        <v>10872.602278293814</v>
      </c>
      <c r="K56" s="23">
        <v>114.08</v>
      </c>
      <c r="L56" s="40">
        <v>2.7592290449078908E-4</v>
      </c>
      <c r="M56" s="83">
        <v>0.29449112699492019</v>
      </c>
      <c r="N56" s="75">
        <v>117</v>
      </c>
      <c r="O56">
        <v>34.591773000000003</v>
      </c>
      <c r="P56" s="57">
        <v>13.930609</v>
      </c>
    </row>
    <row r="57" spans="1:17" x14ac:dyDescent="0.25">
      <c r="A57" s="53">
        <v>118.58</v>
      </c>
      <c r="B57" s="23">
        <v>118.58</v>
      </c>
      <c r="C57" s="23">
        <v>118.7316992213958</v>
      </c>
      <c r="D57" s="23">
        <v>2.996067715795931</v>
      </c>
      <c r="E57" s="38">
        <v>1.4069323E-2</v>
      </c>
      <c r="F57" s="38">
        <v>1.3871399999999985E-4</v>
      </c>
      <c r="G57" s="26">
        <v>21598.884869558475</v>
      </c>
      <c r="H57" s="39">
        <v>3.4828910999999997E-2</v>
      </c>
      <c r="I57" s="39">
        <v>2.3713799999999091E-4</v>
      </c>
      <c r="J57" s="28">
        <v>12634.279262691116</v>
      </c>
      <c r="K57" s="23">
        <v>117.08</v>
      </c>
      <c r="L57" s="40">
        <v>2.3744923929764369E-4</v>
      </c>
      <c r="M57" s="83">
        <v>0.2399285263773121</v>
      </c>
      <c r="N57" s="75">
        <v>120</v>
      </c>
      <c r="O57">
        <v>34.828910999999998</v>
      </c>
      <c r="P57" s="58">
        <v>14.069323000000001</v>
      </c>
    </row>
    <row r="58" spans="1:17" x14ac:dyDescent="0.25">
      <c r="A58" s="54"/>
      <c r="B58" s="29"/>
      <c r="C58" s="29"/>
      <c r="D58" s="29"/>
      <c r="E58" s="55"/>
      <c r="F58" s="55"/>
      <c r="G58" s="31"/>
      <c r="H58" s="56"/>
      <c r="I58" s="56"/>
      <c r="J58" s="33"/>
      <c r="K58" s="29"/>
      <c r="L58" s="29"/>
      <c r="M58" s="84"/>
      <c r="N58" s="75"/>
      <c r="O58" s="57"/>
      <c r="P58" s="57"/>
    </row>
    <row r="59" spans="1:17" x14ac:dyDescent="0.25">
      <c r="A59" s="12"/>
      <c r="B59" s="12"/>
      <c r="C59" s="12"/>
      <c r="D59" s="12"/>
      <c r="E59" s="12"/>
      <c r="F59" s="12"/>
      <c r="G59" s="41"/>
      <c r="H59" s="12"/>
      <c r="I59" s="12"/>
      <c r="J59" s="41"/>
      <c r="K59" s="12"/>
      <c r="L59" s="12"/>
      <c r="M59" s="85"/>
      <c r="O59" s="49"/>
      <c r="P59" s="50"/>
    </row>
    <row r="60" spans="1:17" ht="18" x14ac:dyDescent="0.25">
      <c r="A60" s="102"/>
      <c r="B60" s="101"/>
      <c r="C60" s="42"/>
      <c r="D60" s="43"/>
      <c r="E60" s="43"/>
      <c r="F60" s="43"/>
      <c r="G60" s="43"/>
      <c r="H60" s="101" t="s">
        <v>40</v>
      </c>
      <c r="I60" s="101"/>
      <c r="J60" s="101"/>
      <c r="K60" s="101"/>
      <c r="L60" s="44">
        <f>100/(SUM(L20:L53))</f>
        <v>3232.3981994542351</v>
      </c>
      <c r="M60" s="108">
        <f>AVERAGE(M20:M57)</f>
        <v>0.37433575239208233</v>
      </c>
      <c r="O60" s="49"/>
      <c r="P60" s="50"/>
    </row>
    <row r="61" spans="1:17" x14ac:dyDescent="0.25">
      <c r="A61" s="107" t="s">
        <v>41</v>
      </c>
      <c r="F61" s="6"/>
      <c r="G61" s="46"/>
      <c r="I61" s="6"/>
      <c r="J61" s="46"/>
      <c r="K61" s="6"/>
      <c r="L61" s="47"/>
      <c r="M61" s="45"/>
      <c r="O61" s="49"/>
      <c r="P61" s="50"/>
    </row>
    <row r="62" spans="1:17" x14ac:dyDescent="0.25">
      <c r="A62" s="100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45"/>
      <c r="O62" s="49"/>
      <c r="P62" s="51"/>
    </row>
    <row r="63" spans="1:17" x14ac:dyDescent="0.25">
      <c r="F63" s="6"/>
      <c r="G63" s="46"/>
      <c r="I63" s="6"/>
      <c r="J63" s="46"/>
      <c r="K63" s="6"/>
      <c r="L63" s="48"/>
      <c r="M63" s="45"/>
      <c r="O63" s="49"/>
      <c r="P63" s="51"/>
    </row>
  </sheetData>
  <mergeCells count="14">
    <mergeCell ref="H13:J13"/>
    <mergeCell ref="O8:P8"/>
    <mergeCell ref="A62:L62"/>
    <mergeCell ref="H60:K60"/>
    <mergeCell ref="A60:B60"/>
    <mergeCell ref="E13:G13"/>
    <mergeCell ref="B6:L6"/>
    <mergeCell ref="O9:P9"/>
    <mergeCell ref="O11:P11"/>
    <mergeCell ref="O12:P12"/>
    <mergeCell ref="A7:B7"/>
    <mergeCell ref="A11:B11"/>
    <mergeCell ref="A8:B8"/>
    <mergeCell ref="A9:B9"/>
  </mergeCells>
  <phoneticPr fontId="14" type="noConversion"/>
  <conditionalFormatting sqref="M20:M57">
    <cfRule type="cellIs" dxfId="1" priority="1" stopIfTrue="1" operator="lessThan">
      <formula>0.05</formula>
    </cfRule>
    <cfRule type="cellIs" dxfId="0" priority="2" stopIfTrue="1" operator="greaterThan">
      <formula>0.5</formula>
    </cfRule>
  </conditionalFormatting>
  <printOptions horizontalCentered="1"/>
  <pageMargins left="0.51" right="0.4" top="0.39" bottom="0.35" header="0.33333333333333298" footer="0.33333333333333298"/>
  <pageSetup scale="64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Downhole Calculations</vt:lpstr>
      <vt:lpstr>DH-4</vt:lpstr>
      <vt:lpstr>'Downhole Calculations'!Print_Area</vt:lpstr>
    </vt:vector>
  </TitlesOfParts>
  <Company>ConeTec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Greig</dc:creator>
  <cp:lastModifiedBy>Matthew Frederick Cooke</cp:lastModifiedBy>
  <cp:lastPrinted>2018-02-13T14:04:50Z</cp:lastPrinted>
  <dcterms:created xsi:type="dcterms:W3CDTF">2000-05-01T00:30:39Z</dcterms:created>
  <dcterms:modified xsi:type="dcterms:W3CDTF">2018-02-13T14:13:29Z</dcterms:modified>
  <cp:contentStatus/>
</cp:coreProperties>
</file>