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P:\Geotechnical\G7100's\G7100.000 - SCDOT On-Call Geotechnical 2023\G7100.009 - District 7 Emergency Bridge Package\Task 00010 - S-9-22 over Caw Caw Creek\Downhole Seismic\"/>
    </mc:Choice>
  </mc:AlternateContent>
  <xr:revisionPtr revIDLastSave="0" documentId="13_ncr:1_{66DB425A-7954-4D17-81C9-793D1917911C}" xr6:coauthVersionLast="47" xr6:coauthVersionMax="47" xr10:uidLastSave="{00000000-0000-0000-0000-000000000000}"/>
  <bookViews>
    <workbookView xWindow="30610" yWindow="3020" windowWidth="23260" windowHeight="13180" activeTab="2" xr2:uid="{DD8AE685-3126-4477-8AA0-43828E1B46F5}"/>
  </bookViews>
  <sheets>
    <sheet name="Vs" sheetId="1" r:id="rId1"/>
    <sheet name="Vs Chart" sheetId="4" r:id="rId2"/>
    <sheet name="Vc (2)" sheetId="6" r:id="rId3"/>
    <sheet name="Vc Chart (2)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6" l="1"/>
  <c r="I92" i="6" s="1"/>
  <c r="I91" i="6"/>
  <c r="I89" i="6"/>
  <c r="I87" i="6"/>
  <c r="I85" i="6"/>
  <c r="I84" i="6" s="1"/>
  <c r="I83" i="6"/>
  <c r="I82" i="6" s="1"/>
  <c r="I81" i="6"/>
  <c r="I90" i="6"/>
  <c r="I88" i="6"/>
  <c r="I86" i="6"/>
  <c r="I80" i="6"/>
  <c r="I79" i="6"/>
  <c r="I77" i="6"/>
  <c r="I75" i="6"/>
  <c r="I78" i="6"/>
  <c r="I76" i="6"/>
  <c r="I74" i="6"/>
  <c r="H83" i="6"/>
  <c r="H81" i="6"/>
  <c r="H79" i="6"/>
  <c r="H77" i="6"/>
  <c r="H84" i="6"/>
  <c r="H82" i="6"/>
  <c r="H80" i="6"/>
  <c r="H78" i="6"/>
  <c r="H93" i="6"/>
  <c r="H91" i="6"/>
  <c r="H92" i="6" s="1"/>
  <c r="H89" i="6"/>
  <c r="H90" i="6" s="1"/>
  <c r="H87" i="6"/>
  <c r="H88" i="6" s="1"/>
  <c r="H85" i="6"/>
  <c r="H86" i="6" s="1"/>
  <c r="D49" i="6"/>
  <c r="D48" i="6"/>
  <c r="D47" i="6"/>
  <c r="D46" i="6"/>
  <c r="D45" i="6"/>
  <c r="D44" i="6"/>
  <c r="D43" i="6"/>
  <c r="D42" i="6"/>
  <c r="D49" i="1"/>
  <c r="D48" i="1"/>
  <c r="D47" i="1"/>
  <c r="D46" i="1"/>
  <c r="D45" i="1"/>
  <c r="D44" i="1"/>
  <c r="D43" i="1"/>
  <c r="D42" i="1"/>
  <c r="I103" i="1"/>
  <c r="I102" i="1" s="1"/>
  <c r="I101" i="1"/>
  <c r="I100" i="1" s="1"/>
  <c r="I99" i="1"/>
  <c r="I98" i="1" s="1"/>
  <c r="I97" i="1"/>
  <c r="I95" i="1"/>
  <c r="I94" i="1" s="1"/>
  <c r="I93" i="1"/>
  <c r="I92" i="1" s="1"/>
  <c r="I91" i="1"/>
  <c r="I90" i="1" s="1"/>
  <c r="I89" i="1"/>
  <c r="I88" i="1" s="1"/>
  <c r="I87" i="1"/>
  <c r="I86" i="1" s="1"/>
  <c r="I85" i="1"/>
  <c r="I84" i="1" s="1"/>
  <c r="I83" i="1"/>
  <c r="I82" i="1" s="1"/>
  <c r="I81" i="1"/>
  <c r="I80" i="1" s="1"/>
  <c r="I79" i="1"/>
  <c r="I78" i="1" s="1"/>
  <c r="H103" i="1"/>
  <c r="H102" i="1" s="1"/>
  <c r="H101" i="1"/>
  <c r="H100" i="1" s="1"/>
  <c r="H99" i="1"/>
  <c r="H98" i="1"/>
  <c r="H97" i="1"/>
  <c r="H96" i="1"/>
  <c r="H95" i="1"/>
  <c r="H94" i="1" s="1"/>
  <c r="I96" i="1"/>
  <c r="H75" i="6"/>
  <c r="H76" i="6" s="1"/>
  <c r="I73" i="6"/>
  <c r="I72" i="6" s="1"/>
  <c r="H73" i="6"/>
  <c r="H74" i="6" s="1"/>
  <c r="I71" i="6"/>
  <c r="I70" i="6" s="1"/>
  <c r="H71" i="6"/>
  <c r="H72" i="6" s="1"/>
  <c r="I69" i="6"/>
  <c r="I68" i="6" s="1"/>
  <c r="H69" i="6"/>
  <c r="H70" i="6" s="1"/>
  <c r="I67" i="6"/>
  <c r="I66" i="6" s="1"/>
  <c r="H67" i="6"/>
  <c r="H68" i="6" s="1"/>
  <c r="I65" i="6"/>
  <c r="I64" i="6" s="1"/>
  <c r="H65" i="6"/>
  <c r="H66" i="6" s="1"/>
  <c r="I63" i="6"/>
  <c r="I62" i="6" s="1"/>
  <c r="H63" i="6"/>
  <c r="H64" i="6" s="1"/>
  <c r="I61" i="6"/>
  <c r="I60" i="6" s="1"/>
  <c r="H61" i="6"/>
  <c r="H62" i="6" s="1"/>
  <c r="I59" i="6"/>
  <c r="I58" i="6" s="1"/>
  <c r="H59" i="6"/>
  <c r="H60" i="6" s="1"/>
  <c r="I57" i="6"/>
  <c r="I56" i="6" s="1"/>
  <c r="H57" i="6"/>
  <c r="H58" i="6" s="1"/>
  <c r="I55" i="6"/>
  <c r="I54" i="6" s="1"/>
  <c r="H55" i="6"/>
  <c r="H56" i="6" s="1"/>
  <c r="I53" i="6"/>
  <c r="I52" i="6" s="1"/>
  <c r="H53" i="6"/>
  <c r="H54" i="6" s="1"/>
  <c r="I51" i="6"/>
  <c r="I50" i="6" s="1"/>
  <c r="I49" i="6"/>
  <c r="I48" i="6" s="1"/>
  <c r="I47" i="6"/>
  <c r="I46" i="6"/>
  <c r="I45" i="6"/>
  <c r="I44" i="6" s="1"/>
  <c r="I43" i="6"/>
  <c r="I42" i="6" s="1"/>
  <c r="I41" i="6"/>
  <c r="I40" i="6" s="1"/>
  <c r="D41" i="6"/>
  <c r="D40" i="6"/>
  <c r="I39" i="6"/>
  <c r="I38" i="6" s="1"/>
  <c r="D39" i="6"/>
  <c r="D38" i="6"/>
  <c r="I37" i="6"/>
  <c r="I36" i="6" s="1"/>
  <c r="D37" i="6"/>
  <c r="D36" i="6"/>
  <c r="I35" i="6"/>
  <c r="I34" i="6" s="1"/>
  <c r="D35" i="6"/>
  <c r="D34" i="6"/>
  <c r="I33" i="6"/>
  <c r="I32" i="6" s="1"/>
  <c r="D33" i="6"/>
  <c r="D32" i="6"/>
  <c r="I31" i="6"/>
  <c r="D31" i="6"/>
  <c r="I30" i="6"/>
  <c r="D30" i="6"/>
  <c r="I29" i="6"/>
  <c r="I28" i="6" s="1"/>
  <c r="I27" i="6"/>
  <c r="I26" i="6" s="1"/>
  <c r="I25" i="6"/>
  <c r="I24" i="6" s="1"/>
  <c r="I23" i="6"/>
  <c r="I22" i="6" s="1"/>
  <c r="I21" i="6"/>
  <c r="I20" i="6" s="1"/>
  <c r="I19" i="6"/>
  <c r="I18" i="6" s="1"/>
  <c r="I17" i="6"/>
  <c r="I16" i="6" s="1"/>
  <c r="I15" i="6"/>
  <c r="I14" i="6" s="1"/>
  <c r="I13" i="6"/>
  <c r="I12" i="6" s="1"/>
  <c r="I11" i="6"/>
  <c r="I10" i="6" s="1"/>
  <c r="I9" i="6"/>
  <c r="I8" i="6" s="1"/>
  <c r="I7" i="6"/>
  <c r="I6" i="6" s="1"/>
  <c r="I5" i="6"/>
  <c r="I4" i="6" s="1"/>
  <c r="C5" i="6"/>
  <c r="C6" i="6" s="1"/>
  <c r="H7" i="6" s="1"/>
  <c r="H8" i="6" s="1"/>
  <c r="H4" i="6"/>
  <c r="H58" i="1"/>
  <c r="I64" i="1"/>
  <c r="I58" i="1"/>
  <c r="I24" i="1"/>
  <c r="I20" i="1"/>
  <c r="I18" i="1"/>
  <c r="I6" i="1"/>
  <c r="I77" i="1"/>
  <c r="I76" i="1" s="1"/>
  <c r="I75" i="1"/>
  <c r="I74" i="1" s="1"/>
  <c r="I73" i="1"/>
  <c r="I72" i="1" s="1"/>
  <c r="I71" i="1"/>
  <c r="I70" i="1" s="1"/>
  <c r="I69" i="1"/>
  <c r="I68" i="1" s="1"/>
  <c r="I67" i="1"/>
  <c r="I66" i="1" s="1"/>
  <c r="I65" i="1"/>
  <c r="I63" i="1"/>
  <c r="I62" i="1" s="1"/>
  <c r="I61" i="1"/>
  <c r="I60" i="1" s="1"/>
  <c r="I59" i="1"/>
  <c r="I57" i="1"/>
  <c r="I56" i="1" s="1"/>
  <c r="I55" i="1"/>
  <c r="I54" i="1" s="1"/>
  <c r="I53" i="1"/>
  <c r="I52" i="1" s="1"/>
  <c r="I51" i="1"/>
  <c r="I50" i="1" s="1"/>
  <c r="I49" i="1"/>
  <c r="I48" i="1" s="1"/>
  <c r="I47" i="1"/>
  <c r="I46" i="1" s="1"/>
  <c r="I45" i="1"/>
  <c r="I44" i="1" s="1"/>
  <c r="I43" i="1"/>
  <c r="I42" i="1" s="1"/>
  <c r="I41" i="1"/>
  <c r="I40" i="1" s="1"/>
  <c r="I39" i="1"/>
  <c r="I38" i="1" s="1"/>
  <c r="I37" i="1"/>
  <c r="I36" i="1" s="1"/>
  <c r="I35" i="1"/>
  <c r="I34" i="1" s="1"/>
  <c r="I33" i="1"/>
  <c r="I32" i="1" s="1"/>
  <c r="I31" i="1"/>
  <c r="I30" i="1" s="1"/>
  <c r="I29" i="1"/>
  <c r="I28" i="1" s="1"/>
  <c r="I27" i="1"/>
  <c r="I26" i="1" s="1"/>
  <c r="I25" i="1"/>
  <c r="I23" i="1"/>
  <c r="I22" i="1" s="1"/>
  <c r="I21" i="1"/>
  <c r="I19" i="1"/>
  <c r="I17" i="1"/>
  <c r="I16" i="1" s="1"/>
  <c r="I15" i="1"/>
  <c r="I14" i="1" s="1"/>
  <c r="I13" i="1"/>
  <c r="I12" i="1" s="1"/>
  <c r="I11" i="1"/>
  <c r="I10" i="1" s="1"/>
  <c r="I9" i="1"/>
  <c r="I8" i="1" s="1"/>
  <c r="I7" i="1"/>
  <c r="I5" i="1"/>
  <c r="I4" i="1" s="1"/>
  <c r="H77" i="1"/>
  <c r="H75" i="1"/>
  <c r="H76" i="1" s="1"/>
  <c r="H73" i="1"/>
  <c r="H74" i="1" s="1"/>
  <c r="H71" i="1"/>
  <c r="H72" i="1" s="1"/>
  <c r="H69" i="1"/>
  <c r="H70" i="1" s="1"/>
  <c r="H67" i="1"/>
  <c r="H68" i="1" s="1"/>
  <c r="H65" i="1"/>
  <c r="H66" i="1" s="1"/>
  <c r="H63" i="1"/>
  <c r="H64" i="1" s="1"/>
  <c r="H61" i="1"/>
  <c r="H62" i="1" s="1"/>
  <c r="H59" i="1"/>
  <c r="H60" i="1" s="1"/>
  <c r="H57" i="1"/>
  <c r="H55" i="1"/>
  <c r="H56" i="1" s="1"/>
  <c r="H53" i="1"/>
  <c r="D30" i="1"/>
  <c r="D31" i="1"/>
  <c r="D32" i="1"/>
  <c r="D33" i="1"/>
  <c r="D34" i="1"/>
  <c r="D35" i="1"/>
  <c r="D36" i="1"/>
  <c r="D37" i="1"/>
  <c r="D38" i="1"/>
  <c r="D39" i="1"/>
  <c r="D40" i="1"/>
  <c r="D41" i="1"/>
  <c r="H4" i="1"/>
  <c r="C5" i="1"/>
  <c r="H5" i="1" s="1"/>
  <c r="H6" i="1" s="1"/>
  <c r="D6" i="6" l="1"/>
  <c r="D5" i="6"/>
  <c r="H5" i="6"/>
  <c r="H6" i="6" s="1"/>
  <c r="C7" i="6"/>
  <c r="D7" i="6"/>
  <c r="D5" i="1"/>
  <c r="C6" i="1"/>
  <c r="H7" i="1" s="1"/>
  <c r="H8" i="1" s="1"/>
  <c r="H9" i="6" l="1"/>
  <c r="H10" i="6" s="1"/>
  <c r="C8" i="6"/>
  <c r="C7" i="1"/>
  <c r="D6" i="1"/>
  <c r="C9" i="6" l="1"/>
  <c r="H11" i="6"/>
  <c r="H12" i="6" s="1"/>
  <c r="D8" i="6"/>
  <c r="D7" i="1"/>
  <c r="H9" i="1"/>
  <c r="H10" i="1" s="1"/>
  <c r="C8" i="1"/>
  <c r="H11" i="1" s="1"/>
  <c r="H12" i="1" s="1"/>
  <c r="H13" i="6" l="1"/>
  <c r="H14" i="6" s="1"/>
  <c r="C10" i="6"/>
  <c r="D10" i="6" s="1"/>
  <c r="D9" i="6"/>
  <c r="C9" i="1"/>
  <c r="D8" i="1"/>
  <c r="H15" i="6" l="1"/>
  <c r="H16" i="6" s="1"/>
  <c r="C11" i="6"/>
  <c r="D9" i="1"/>
  <c r="H13" i="1"/>
  <c r="H14" i="1" s="1"/>
  <c r="C10" i="1"/>
  <c r="C12" i="6" l="1"/>
  <c r="H17" i="6"/>
  <c r="H18" i="6" s="1"/>
  <c r="D11" i="6"/>
  <c r="D10" i="1"/>
  <c r="H15" i="1"/>
  <c r="H16" i="1" s="1"/>
  <c r="C11" i="1"/>
  <c r="H17" i="1" s="1"/>
  <c r="H18" i="1" s="1"/>
  <c r="H19" i="6" l="1"/>
  <c r="H20" i="6" s="1"/>
  <c r="C13" i="6"/>
  <c r="D12" i="6"/>
  <c r="C12" i="1"/>
  <c r="D11" i="1"/>
  <c r="C14" i="6" l="1"/>
  <c r="D14" i="6" s="1"/>
  <c r="H21" i="6"/>
  <c r="H22" i="6" s="1"/>
  <c r="D13" i="6"/>
  <c r="D12" i="1"/>
  <c r="H19" i="1"/>
  <c r="H20" i="1" s="1"/>
  <c r="C13" i="1"/>
  <c r="H23" i="6" l="1"/>
  <c r="H24" i="6" s="1"/>
  <c r="C15" i="6"/>
  <c r="D15" i="6" s="1"/>
  <c r="D13" i="1"/>
  <c r="H21" i="1"/>
  <c r="H22" i="1" s="1"/>
  <c r="C14" i="1"/>
  <c r="H25" i="6" l="1"/>
  <c r="H26" i="6" s="1"/>
  <c r="C16" i="6"/>
  <c r="D14" i="1"/>
  <c r="H23" i="1"/>
  <c r="H24" i="1" s="1"/>
  <c r="C15" i="1"/>
  <c r="H27" i="6" l="1"/>
  <c r="H28" i="6" s="1"/>
  <c r="C17" i="6"/>
  <c r="D16" i="6"/>
  <c r="D15" i="1"/>
  <c r="H25" i="1"/>
  <c r="H26" i="1" s="1"/>
  <c r="C16" i="1"/>
  <c r="H27" i="1" s="1"/>
  <c r="H28" i="1" s="1"/>
  <c r="C18" i="6" l="1"/>
  <c r="D18" i="6" s="1"/>
  <c r="H29" i="6"/>
  <c r="H30" i="6" s="1"/>
  <c r="D17" i="6"/>
  <c r="C17" i="1"/>
  <c r="H29" i="1" s="1"/>
  <c r="H30" i="1" s="1"/>
  <c r="D16" i="1"/>
  <c r="C19" i="6" l="1"/>
  <c r="H31" i="6"/>
  <c r="H32" i="6" s="1"/>
  <c r="C18" i="1"/>
  <c r="H31" i="1" s="1"/>
  <c r="H32" i="1" s="1"/>
  <c r="D17" i="1"/>
  <c r="H33" i="6" l="1"/>
  <c r="H34" i="6" s="1"/>
  <c r="C20" i="6"/>
  <c r="D19" i="6"/>
  <c r="C19" i="1"/>
  <c r="H33" i="1" s="1"/>
  <c r="H34" i="1" s="1"/>
  <c r="D18" i="1"/>
  <c r="H35" i="6" l="1"/>
  <c r="H36" i="6" s="1"/>
  <c r="C21" i="6"/>
  <c r="D20" i="6"/>
  <c r="C20" i="1"/>
  <c r="H35" i="1" s="1"/>
  <c r="H36" i="1" s="1"/>
  <c r="D19" i="1"/>
  <c r="C22" i="6" l="1"/>
  <c r="H37" i="6"/>
  <c r="H38" i="6" s="1"/>
  <c r="D21" i="6"/>
  <c r="C21" i="1"/>
  <c r="D20" i="1"/>
  <c r="H39" i="6" l="1"/>
  <c r="H40" i="6" s="1"/>
  <c r="C23" i="6"/>
  <c r="D23" i="6" s="1"/>
  <c r="D22" i="6"/>
  <c r="D21" i="1"/>
  <c r="H37" i="1"/>
  <c r="H38" i="1" s="1"/>
  <c r="C22" i="1"/>
  <c r="H39" i="1" s="1"/>
  <c r="H40" i="1" s="1"/>
  <c r="H41" i="6" l="1"/>
  <c r="H42" i="6" s="1"/>
  <c r="C24" i="6"/>
  <c r="C23" i="1"/>
  <c r="D22" i="1"/>
  <c r="H43" i="6" l="1"/>
  <c r="H44" i="6" s="1"/>
  <c r="C25" i="6"/>
  <c r="D24" i="6"/>
  <c r="H41" i="1"/>
  <c r="H42" i="1" s="1"/>
  <c r="D23" i="1"/>
  <c r="C24" i="1"/>
  <c r="D24" i="1" s="1"/>
  <c r="C26" i="6" l="1"/>
  <c r="D26" i="6" s="1"/>
  <c r="H45" i="6"/>
  <c r="H46" i="6" s="1"/>
  <c r="D25" i="6"/>
  <c r="C25" i="1"/>
  <c r="D25" i="1"/>
  <c r="H43" i="1"/>
  <c r="H44" i="1" s="1"/>
  <c r="H47" i="6" l="1"/>
  <c r="H48" i="6" s="1"/>
  <c r="C27" i="6"/>
  <c r="C26" i="1"/>
  <c r="H45" i="1"/>
  <c r="H46" i="1" s="1"/>
  <c r="D26" i="1"/>
  <c r="C28" i="6" l="1"/>
  <c r="D28" i="6" s="1"/>
  <c r="H49" i="6"/>
  <c r="H50" i="6" s="1"/>
  <c r="D27" i="6"/>
  <c r="C27" i="1"/>
  <c r="H47" i="1"/>
  <c r="H48" i="1" s="1"/>
  <c r="D27" i="1"/>
  <c r="H51" i="6" l="1"/>
  <c r="H52" i="6" s="1"/>
  <c r="D29" i="6"/>
  <c r="C28" i="1"/>
  <c r="H49" i="1"/>
  <c r="H50" i="1" s="1"/>
  <c r="D28" i="1"/>
  <c r="H51" i="1" l="1"/>
  <c r="H52" i="1" s="1"/>
  <c r="D29" i="1"/>
</calcChain>
</file>

<file path=xl/sharedStrings.xml><?xml version="1.0" encoding="utf-8"?>
<sst xmlns="http://schemas.openxmlformats.org/spreadsheetml/2006/main" count="20" uniqueCount="7">
  <si>
    <t>Vc</t>
  </si>
  <si>
    <t>Vs</t>
  </si>
  <si>
    <t>ft/sec</t>
  </si>
  <si>
    <t>Depth</t>
  </si>
  <si>
    <t>ft</t>
  </si>
  <si>
    <t>Mid-Point</t>
  </si>
  <si>
    <t>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</si>
</sst>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theme="0" tint="-0.24997711111789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8168220472974"/>
          <c:y val="7.46379474138745E-2"/>
          <c:w val="0.86896380910132709"/>
          <c:h val="0.90323030076662858"/>
        </c:manualLayout>
      </c:layout>
      <c:scatterChart>
        <c:scatterStyle val="lineMarker"/>
        <c:varyColors val="0"/>
        <c:ser>
          <c:idx val="1"/>
          <c:order val="0"/>
          <c:tx>
            <c:strRef>
              <c:f>Vs!$E$2</c:f>
              <c:strCache>
                <c:ptCount val="1"/>
                <c:pt idx="0">
                  <c:v>Vs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Vs!$E$5:$E$54</c:f>
              <c:numCache>
                <c:formatCode>0.0</c:formatCode>
                <c:ptCount val="50"/>
                <c:pt idx="0">
                  <c:v>877.79834000000005</c:v>
                </c:pt>
                <c:pt idx="1">
                  <c:v>629.15844700000002</c:v>
                </c:pt>
                <c:pt idx="2">
                  <c:v>496.85717799999998</c:v>
                </c:pt>
                <c:pt idx="3">
                  <c:v>498.57775900000001</c:v>
                </c:pt>
                <c:pt idx="4">
                  <c:v>659.79711899999995</c:v>
                </c:pt>
                <c:pt idx="5">
                  <c:v>784.08618200000001</c:v>
                </c:pt>
                <c:pt idx="6">
                  <c:v>1118.7989500000001</c:v>
                </c:pt>
                <c:pt idx="7">
                  <c:v>577.27819799999997</c:v>
                </c:pt>
                <c:pt idx="8">
                  <c:v>655.93621800000005</c:v>
                </c:pt>
                <c:pt idx="9">
                  <c:v>1080.840332</c:v>
                </c:pt>
                <c:pt idx="10">
                  <c:v>780.61425799999995</c:v>
                </c:pt>
                <c:pt idx="11">
                  <c:v>1315.904663</c:v>
                </c:pt>
                <c:pt idx="12">
                  <c:v>1150.9982910000001</c:v>
                </c:pt>
                <c:pt idx="13">
                  <c:v>1506.048462</c:v>
                </c:pt>
                <c:pt idx="14">
                  <c:v>1417.2734379999999</c:v>
                </c:pt>
                <c:pt idx="15">
                  <c:v>886.06823699999995</c:v>
                </c:pt>
                <c:pt idx="16">
                  <c:v>605.44415300000003</c:v>
                </c:pt>
                <c:pt idx="17">
                  <c:v>876.354736</c:v>
                </c:pt>
                <c:pt idx="18">
                  <c:v>418.651794</c:v>
                </c:pt>
                <c:pt idx="19">
                  <c:v>1095.5936280000001</c:v>
                </c:pt>
                <c:pt idx="20">
                  <c:v>853.49560499999995</c:v>
                </c:pt>
                <c:pt idx="21">
                  <c:v>922.15386999999998</c:v>
                </c:pt>
                <c:pt idx="22">
                  <c:v>692.74316399999998</c:v>
                </c:pt>
                <c:pt idx="23">
                  <c:v>817.409851</c:v>
                </c:pt>
                <c:pt idx="24">
                  <c:v>1075.849121</c:v>
                </c:pt>
                <c:pt idx="25">
                  <c:v>872.27117899999996</c:v>
                </c:pt>
                <c:pt idx="26">
                  <c:v>1124.8344729999999</c:v>
                </c:pt>
                <c:pt idx="27">
                  <c:v>962.54736300000002</c:v>
                </c:pt>
                <c:pt idx="28">
                  <c:v>522.03698699999995</c:v>
                </c:pt>
                <c:pt idx="29">
                  <c:v>2241.0222170000002</c:v>
                </c:pt>
                <c:pt idx="30">
                  <c:v>633.151611</c:v>
                </c:pt>
                <c:pt idx="31">
                  <c:v>1087.998047</c:v>
                </c:pt>
                <c:pt idx="32">
                  <c:v>627.01397699999995</c:v>
                </c:pt>
                <c:pt idx="33">
                  <c:v>1291.802856</c:v>
                </c:pt>
                <c:pt idx="34">
                  <c:v>1926.577393</c:v>
                </c:pt>
                <c:pt idx="35">
                  <c:v>1296.679443</c:v>
                </c:pt>
                <c:pt idx="36">
                  <c:v>2424.5114749999998</c:v>
                </c:pt>
                <c:pt idx="37">
                  <c:v>1358.9858400000001</c:v>
                </c:pt>
                <c:pt idx="38">
                  <c:v>1426.475586</c:v>
                </c:pt>
                <c:pt idx="39">
                  <c:v>1085.7666019999999</c:v>
                </c:pt>
                <c:pt idx="40">
                  <c:v>1639.5722659999999</c:v>
                </c:pt>
                <c:pt idx="41">
                  <c:v>1206.306885</c:v>
                </c:pt>
                <c:pt idx="42">
                  <c:v>2196.3496089999999</c:v>
                </c:pt>
                <c:pt idx="43">
                  <c:v>1339.497803</c:v>
                </c:pt>
                <c:pt idx="44">
                  <c:v>2277.580078</c:v>
                </c:pt>
              </c:numCache>
            </c:numRef>
          </c:xVal>
          <c:yVal>
            <c:numRef>
              <c:f>Vs!$D$5:$D$50</c:f>
              <c:numCache>
                <c:formatCode>General</c:formatCode>
                <c:ptCount val="46"/>
                <c:pt idx="0">
                  <c:v>1.25</c:v>
                </c:pt>
                <c:pt idx="1">
                  <c:v>3.75</c:v>
                </c:pt>
                <c:pt idx="2">
                  <c:v>6.25</c:v>
                </c:pt>
                <c:pt idx="3">
                  <c:v>8.75</c:v>
                </c:pt>
                <c:pt idx="4">
                  <c:v>11.25</c:v>
                </c:pt>
                <c:pt idx="5">
                  <c:v>13.75</c:v>
                </c:pt>
                <c:pt idx="6">
                  <c:v>16.25</c:v>
                </c:pt>
                <c:pt idx="7">
                  <c:v>18.75</c:v>
                </c:pt>
                <c:pt idx="8">
                  <c:v>21.25</c:v>
                </c:pt>
                <c:pt idx="9">
                  <c:v>23.75</c:v>
                </c:pt>
                <c:pt idx="10">
                  <c:v>26.25</c:v>
                </c:pt>
                <c:pt idx="11">
                  <c:v>28.75</c:v>
                </c:pt>
                <c:pt idx="12">
                  <c:v>31.25</c:v>
                </c:pt>
                <c:pt idx="13">
                  <c:v>33.75</c:v>
                </c:pt>
                <c:pt idx="14">
                  <c:v>36.25</c:v>
                </c:pt>
                <c:pt idx="15">
                  <c:v>38.75</c:v>
                </c:pt>
                <c:pt idx="16">
                  <c:v>41.25</c:v>
                </c:pt>
                <c:pt idx="17">
                  <c:v>43.75</c:v>
                </c:pt>
                <c:pt idx="18">
                  <c:v>46.25</c:v>
                </c:pt>
                <c:pt idx="19">
                  <c:v>48.75</c:v>
                </c:pt>
                <c:pt idx="20">
                  <c:v>51.25</c:v>
                </c:pt>
                <c:pt idx="21">
                  <c:v>53.75</c:v>
                </c:pt>
                <c:pt idx="22">
                  <c:v>56.25</c:v>
                </c:pt>
                <c:pt idx="23">
                  <c:v>58.75</c:v>
                </c:pt>
                <c:pt idx="24">
                  <c:v>61.25</c:v>
                </c:pt>
                <c:pt idx="25">
                  <c:v>63.75</c:v>
                </c:pt>
                <c:pt idx="26">
                  <c:v>66.25</c:v>
                </c:pt>
                <c:pt idx="27">
                  <c:v>68.75</c:v>
                </c:pt>
                <c:pt idx="28">
                  <c:v>71.25</c:v>
                </c:pt>
                <c:pt idx="29">
                  <c:v>73.75</c:v>
                </c:pt>
                <c:pt idx="30">
                  <c:v>76.25</c:v>
                </c:pt>
                <c:pt idx="31">
                  <c:v>78.75</c:v>
                </c:pt>
                <c:pt idx="32">
                  <c:v>81.25</c:v>
                </c:pt>
                <c:pt idx="33">
                  <c:v>83.75</c:v>
                </c:pt>
                <c:pt idx="34">
                  <c:v>86.25</c:v>
                </c:pt>
                <c:pt idx="35">
                  <c:v>88.75</c:v>
                </c:pt>
                <c:pt idx="36">
                  <c:v>91.25</c:v>
                </c:pt>
                <c:pt idx="37">
                  <c:v>93.75</c:v>
                </c:pt>
                <c:pt idx="38">
                  <c:v>96.25</c:v>
                </c:pt>
                <c:pt idx="39">
                  <c:v>98.75</c:v>
                </c:pt>
                <c:pt idx="40">
                  <c:v>101.25</c:v>
                </c:pt>
                <c:pt idx="41">
                  <c:v>103.75</c:v>
                </c:pt>
                <c:pt idx="42">
                  <c:v>106.25</c:v>
                </c:pt>
                <c:pt idx="43">
                  <c:v>108.75</c:v>
                </c:pt>
                <c:pt idx="44">
                  <c:v>111.25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79-4103-BE2B-70E597377A45}"/>
            </c:ext>
          </c:extLst>
        </c:ser>
        <c:ser>
          <c:idx val="0"/>
          <c:order val="1"/>
          <c:tx>
            <c:v>Interval</c:v>
          </c:tx>
          <c:spPr>
            <a:ln w="1905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Vs!$I$4:$I$103</c:f>
              <c:numCache>
                <c:formatCode>0.0</c:formatCode>
                <c:ptCount val="100"/>
                <c:pt idx="0">
                  <c:v>877.79834000000005</c:v>
                </c:pt>
                <c:pt idx="1">
                  <c:v>877.79834000000005</c:v>
                </c:pt>
                <c:pt idx="2">
                  <c:v>629.15844700000002</c:v>
                </c:pt>
                <c:pt idx="3">
                  <c:v>629.15844700000002</c:v>
                </c:pt>
                <c:pt idx="4">
                  <c:v>496.85717799999998</c:v>
                </c:pt>
                <c:pt idx="5">
                  <c:v>496.85717799999998</c:v>
                </c:pt>
                <c:pt idx="6">
                  <c:v>498.57775900000001</c:v>
                </c:pt>
                <c:pt idx="7">
                  <c:v>498.57775900000001</c:v>
                </c:pt>
                <c:pt idx="8">
                  <c:v>659.79711899999995</c:v>
                </c:pt>
                <c:pt idx="9">
                  <c:v>659.79711899999995</c:v>
                </c:pt>
                <c:pt idx="10">
                  <c:v>784.08618200000001</c:v>
                </c:pt>
                <c:pt idx="11">
                  <c:v>784.08618200000001</c:v>
                </c:pt>
                <c:pt idx="12">
                  <c:v>1118.7989500000001</c:v>
                </c:pt>
                <c:pt idx="13">
                  <c:v>1118.7989500000001</c:v>
                </c:pt>
                <c:pt idx="14">
                  <c:v>577.27819799999997</c:v>
                </c:pt>
                <c:pt idx="15">
                  <c:v>577.27819799999997</c:v>
                </c:pt>
                <c:pt idx="16">
                  <c:v>655.93621800000005</c:v>
                </c:pt>
                <c:pt idx="17">
                  <c:v>655.93621800000005</c:v>
                </c:pt>
                <c:pt idx="18">
                  <c:v>1080.840332</c:v>
                </c:pt>
                <c:pt idx="19">
                  <c:v>1080.840332</c:v>
                </c:pt>
                <c:pt idx="20">
                  <c:v>780.61425799999995</c:v>
                </c:pt>
                <c:pt idx="21">
                  <c:v>780.61425799999995</c:v>
                </c:pt>
                <c:pt idx="22">
                  <c:v>1315.904663</c:v>
                </c:pt>
                <c:pt idx="23">
                  <c:v>1315.904663</c:v>
                </c:pt>
                <c:pt idx="24">
                  <c:v>1150.9982910000001</c:v>
                </c:pt>
                <c:pt idx="25">
                  <c:v>1150.9982910000001</c:v>
                </c:pt>
                <c:pt idx="26">
                  <c:v>1506.048462</c:v>
                </c:pt>
                <c:pt idx="27">
                  <c:v>1506.048462</c:v>
                </c:pt>
                <c:pt idx="28">
                  <c:v>1417.2734379999999</c:v>
                </c:pt>
                <c:pt idx="29">
                  <c:v>1417.2734379999999</c:v>
                </c:pt>
                <c:pt idx="30">
                  <c:v>886.06823699999995</c:v>
                </c:pt>
                <c:pt idx="31">
                  <c:v>886.06823699999995</c:v>
                </c:pt>
                <c:pt idx="32">
                  <c:v>605.44415300000003</c:v>
                </c:pt>
                <c:pt idx="33">
                  <c:v>605.44415300000003</c:v>
                </c:pt>
                <c:pt idx="34">
                  <c:v>876.354736</c:v>
                </c:pt>
                <c:pt idx="35">
                  <c:v>876.354736</c:v>
                </c:pt>
                <c:pt idx="36">
                  <c:v>418.651794</c:v>
                </c:pt>
                <c:pt idx="37">
                  <c:v>418.651794</c:v>
                </c:pt>
                <c:pt idx="38">
                  <c:v>1095.5936280000001</c:v>
                </c:pt>
                <c:pt idx="39">
                  <c:v>1095.5936280000001</c:v>
                </c:pt>
                <c:pt idx="40">
                  <c:v>853.49560499999995</c:v>
                </c:pt>
                <c:pt idx="41">
                  <c:v>853.49560499999995</c:v>
                </c:pt>
                <c:pt idx="42">
                  <c:v>922.15386999999998</c:v>
                </c:pt>
                <c:pt idx="43">
                  <c:v>922.15386999999998</c:v>
                </c:pt>
                <c:pt idx="44">
                  <c:v>692.74316399999998</c:v>
                </c:pt>
                <c:pt idx="45">
                  <c:v>692.74316399999998</c:v>
                </c:pt>
                <c:pt idx="46">
                  <c:v>817.409851</c:v>
                </c:pt>
                <c:pt idx="47">
                  <c:v>817.409851</c:v>
                </c:pt>
                <c:pt idx="48">
                  <c:v>1075.849121</c:v>
                </c:pt>
                <c:pt idx="49">
                  <c:v>1075.849121</c:v>
                </c:pt>
                <c:pt idx="50">
                  <c:v>872.27117899999996</c:v>
                </c:pt>
                <c:pt idx="51">
                  <c:v>872.27117899999996</c:v>
                </c:pt>
                <c:pt idx="52">
                  <c:v>1124.8344729999999</c:v>
                </c:pt>
                <c:pt idx="53">
                  <c:v>1124.8344729999999</c:v>
                </c:pt>
                <c:pt idx="54">
                  <c:v>962.54736300000002</c:v>
                </c:pt>
                <c:pt idx="55">
                  <c:v>962.54736300000002</c:v>
                </c:pt>
                <c:pt idx="56">
                  <c:v>522.03698699999995</c:v>
                </c:pt>
                <c:pt idx="57">
                  <c:v>522.03698699999995</c:v>
                </c:pt>
                <c:pt idx="58">
                  <c:v>2241.0222170000002</c:v>
                </c:pt>
                <c:pt idx="59">
                  <c:v>2241.0222170000002</c:v>
                </c:pt>
                <c:pt idx="60">
                  <c:v>633.151611</c:v>
                </c:pt>
                <c:pt idx="61">
                  <c:v>633.151611</c:v>
                </c:pt>
                <c:pt idx="62">
                  <c:v>1087.998047</c:v>
                </c:pt>
                <c:pt idx="63">
                  <c:v>1087.998047</c:v>
                </c:pt>
                <c:pt idx="64">
                  <c:v>627.01397699999995</c:v>
                </c:pt>
                <c:pt idx="65">
                  <c:v>627.01397699999995</c:v>
                </c:pt>
                <c:pt idx="66">
                  <c:v>1291.802856</c:v>
                </c:pt>
                <c:pt idx="67">
                  <c:v>1291.802856</c:v>
                </c:pt>
                <c:pt idx="68">
                  <c:v>1926.577393</c:v>
                </c:pt>
                <c:pt idx="69">
                  <c:v>1926.577393</c:v>
                </c:pt>
                <c:pt idx="70">
                  <c:v>1296.679443</c:v>
                </c:pt>
                <c:pt idx="71">
                  <c:v>1296.679443</c:v>
                </c:pt>
                <c:pt idx="72">
                  <c:v>2424.5114749999998</c:v>
                </c:pt>
                <c:pt idx="73">
                  <c:v>2424.5114749999998</c:v>
                </c:pt>
                <c:pt idx="74">
                  <c:v>1358.9858400000001</c:v>
                </c:pt>
                <c:pt idx="75">
                  <c:v>1358.9858400000001</c:v>
                </c:pt>
                <c:pt idx="76">
                  <c:v>1426.475586</c:v>
                </c:pt>
                <c:pt idx="77">
                  <c:v>1426.475586</c:v>
                </c:pt>
                <c:pt idx="78">
                  <c:v>1085.7666019999999</c:v>
                </c:pt>
                <c:pt idx="79">
                  <c:v>1085.7666019999999</c:v>
                </c:pt>
                <c:pt idx="80">
                  <c:v>1639.5722659999999</c:v>
                </c:pt>
                <c:pt idx="81">
                  <c:v>1639.5722659999999</c:v>
                </c:pt>
                <c:pt idx="82">
                  <c:v>1206.306885</c:v>
                </c:pt>
                <c:pt idx="83">
                  <c:v>1206.306885</c:v>
                </c:pt>
                <c:pt idx="84">
                  <c:v>2196.3496089999999</c:v>
                </c:pt>
                <c:pt idx="85">
                  <c:v>2196.3496089999999</c:v>
                </c:pt>
                <c:pt idx="86">
                  <c:v>1339.497803</c:v>
                </c:pt>
                <c:pt idx="87">
                  <c:v>1339.497803</c:v>
                </c:pt>
                <c:pt idx="88">
                  <c:v>2277.580078</c:v>
                </c:pt>
                <c:pt idx="89">
                  <c:v>2277.580078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xVal>
          <c:yVal>
            <c:numRef>
              <c:f>Vs!$H$4:$H$103</c:f>
              <c:numCache>
                <c:formatCode>General</c:formatCode>
                <c:ptCount val="100"/>
                <c:pt idx="0">
                  <c:v>0</c:v>
                </c:pt>
                <c:pt idx="1">
                  <c:v>2.5</c:v>
                </c:pt>
                <c:pt idx="2">
                  <c:v>2.5</c:v>
                </c:pt>
                <c:pt idx="3">
                  <c:v>5</c:v>
                </c:pt>
                <c:pt idx="4">
                  <c:v>5</c:v>
                </c:pt>
                <c:pt idx="5">
                  <c:v>7.5</c:v>
                </c:pt>
                <c:pt idx="6">
                  <c:v>7.5</c:v>
                </c:pt>
                <c:pt idx="7">
                  <c:v>10</c:v>
                </c:pt>
                <c:pt idx="8">
                  <c:v>10</c:v>
                </c:pt>
                <c:pt idx="9">
                  <c:v>12.5</c:v>
                </c:pt>
                <c:pt idx="10">
                  <c:v>12.5</c:v>
                </c:pt>
                <c:pt idx="11">
                  <c:v>15</c:v>
                </c:pt>
                <c:pt idx="12">
                  <c:v>15</c:v>
                </c:pt>
                <c:pt idx="13">
                  <c:v>17.5</c:v>
                </c:pt>
                <c:pt idx="14">
                  <c:v>17.5</c:v>
                </c:pt>
                <c:pt idx="15">
                  <c:v>20</c:v>
                </c:pt>
                <c:pt idx="16">
                  <c:v>20</c:v>
                </c:pt>
                <c:pt idx="17">
                  <c:v>22.5</c:v>
                </c:pt>
                <c:pt idx="18">
                  <c:v>22.5</c:v>
                </c:pt>
                <c:pt idx="19">
                  <c:v>25</c:v>
                </c:pt>
                <c:pt idx="20">
                  <c:v>25</c:v>
                </c:pt>
                <c:pt idx="21">
                  <c:v>27.5</c:v>
                </c:pt>
                <c:pt idx="22">
                  <c:v>27.5</c:v>
                </c:pt>
                <c:pt idx="23">
                  <c:v>30</c:v>
                </c:pt>
                <c:pt idx="24">
                  <c:v>30</c:v>
                </c:pt>
                <c:pt idx="25">
                  <c:v>32.5</c:v>
                </c:pt>
                <c:pt idx="26">
                  <c:v>32.5</c:v>
                </c:pt>
                <c:pt idx="27">
                  <c:v>35</c:v>
                </c:pt>
                <c:pt idx="28">
                  <c:v>35</c:v>
                </c:pt>
                <c:pt idx="29">
                  <c:v>37.5</c:v>
                </c:pt>
                <c:pt idx="30">
                  <c:v>37.5</c:v>
                </c:pt>
                <c:pt idx="31">
                  <c:v>40</c:v>
                </c:pt>
                <c:pt idx="32">
                  <c:v>40</c:v>
                </c:pt>
                <c:pt idx="33">
                  <c:v>42.5</c:v>
                </c:pt>
                <c:pt idx="34">
                  <c:v>42.5</c:v>
                </c:pt>
                <c:pt idx="35">
                  <c:v>45</c:v>
                </c:pt>
                <c:pt idx="36">
                  <c:v>45</c:v>
                </c:pt>
                <c:pt idx="37">
                  <c:v>47.5</c:v>
                </c:pt>
                <c:pt idx="38">
                  <c:v>47.5</c:v>
                </c:pt>
                <c:pt idx="39">
                  <c:v>50</c:v>
                </c:pt>
                <c:pt idx="40">
                  <c:v>50</c:v>
                </c:pt>
                <c:pt idx="41">
                  <c:v>52.5</c:v>
                </c:pt>
                <c:pt idx="42">
                  <c:v>52.5</c:v>
                </c:pt>
                <c:pt idx="43">
                  <c:v>55</c:v>
                </c:pt>
                <c:pt idx="44">
                  <c:v>55</c:v>
                </c:pt>
                <c:pt idx="45">
                  <c:v>57.5</c:v>
                </c:pt>
                <c:pt idx="46">
                  <c:v>57.5</c:v>
                </c:pt>
                <c:pt idx="47">
                  <c:v>60</c:v>
                </c:pt>
                <c:pt idx="48">
                  <c:v>60</c:v>
                </c:pt>
                <c:pt idx="49">
                  <c:v>62.5</c:v>
                </c:pt>
                <c:pt idx="50">
                  <c:v>62.5</c:v>
                </c:pt>
                <c:pt idx="51">
                  <c:v>65</c:v>
                </c:pt>
                <c:pt idx="52">
                  <c:v>65</c:v>
                </c:pt>
                <c:pt idx="53">
                  <c:v>67.5</c:v>
                </c:pt>
                <c:pt idx="54">
                  <c:v>67.5</c:v>
                </c:pt>
                <c:pt idx="55">
                  <c:v>70</c:v>
                </c:pt>
                <c:pt idx="56">
                  <c:v>70</c:v>
                </c:pt>
                <c:pt idx="57">
                  <c:v>72.5</c:v>
                </c:pt>
                <c:pt idx="58">
                  <c:v>72.5</c:v>
                </c:pt>
                <c:pt idx="59">
                  <c:v>75</c:v>
                </c:pt>
                <c:pt idx="60">
                  <c:v>75</c:v>
                </c:pt>
                <c:pt idx="61">
                  <c:v>77.5</c:v>
                </c:pt>
                <c:pt idx="62">
                  <c:v>77.5</c:v>
                </c:pt>
                <c:pt idx="63">
                  <c:v>80</c:v>
                </c:pt>
                <c:pt idx="64">
                  <c:v>80</c:v>
                </c:pt>
                <c:pt idx="65">
                  <c:v>82.5</c:v>
                </c:pt>
                <c:pt idx="66">
                  <c:v>82.5</c:v>
                </c:pt>
                <c:pt idx="67">
                  <c:v>85</c:v>
                </c:pt>
                <c:pt idx="68">
                  <c:v>85</c:v>
                </c:pt>
                <c:pt idx="69">
                  <c:v>87.5</c:v>
                </c:pt>
                <c:pt idx="70">
                  <c:v>87.5</c:v>
                </c:pt>
                <c:pt idx="71">
                  <c:v>90</c:v>
                </c:pt>
                <c:pt idx="72">
                  <c:v>90</c:v>
                </c:pt>
                <c:pt idx="73">
                  <c:v>92.5</c:v>
                </c:pt>
                <c:pt idx="74">
                  <c:v>92.5</c:v>
                </c:pt>
                <c:pt idx="75">
                  <c:v>95</c:v>
                </c:pt>
                <c:pt idx="76">
                  <c:v>95</c:v>
                </c:pt>
                <c:pt idx="77">
                  <c:v>97.5</c:v>
                </c:pt>
                <c:pt idx="78">
                  <c:v>97.5</c:v>
                </c:pt>
                <c:pt idx="79">
                  <c:v>100</c:v>
                </c:pt>
                <c:pt idx="80">
                  <c:v>100</c:v>
                </c:pt>
                <c:pt idx="81">
                  <c:v>102.5</c:v>
                </c:pt>
                <c:pt idx="82">
                  <c:v>102.5</c:v>
                </c:pt>
                <c:pt idx="83">
                  <c:v>105</c:v>
                </c:pt>
                <c:pt idx="84">
                  <c:v>105</c:v>
                </c:pt>
                <c:pt idx="85">
                  <c:v>107.5</c:v>
                </c:pt>
                <c:pt idx="86">
                  <c:v>107.5</c:v>
                </c:pt>
                <c:pt idx="87">
                  <c:v>110</c:v>
                </c:pt>
                <c:pt idx="88">
                  <c:v>110</c:v>
                </c:pt>
                <c:pt idx="89">
                  <c:v>112.5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79-4103-BE2B-70E597377A45}"/>
            </c:ext>
          </c:extLst>
        </c:ser>
        <c:ser>
          <c:idx val="2"/>
          <c:order val="2"/>
          <c:tx>
            <c:v>BC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Vs!$M$5:$M$6</c:f>
              <c:numCache>
                <c:formatCode>General</c:formatCode>
                <c:ptCount val="2"/>
                <c:pt idx="0">
                  <c:v>2500</c:v>
                </c:pt>
                <c:pt idx="1">
                  <c:v>2500</c:v>
                </c:pt>
              </c:numCache>
            </c:numRef>
          </c:xVal>
          <c:yVal>
            <c:numRef>
              <c:f>Vs!$L$5:$L$6</c:f>
              <c:numCache>
                <c:formatCode>General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79-4103-BE2B-70E597377A45}"/>
            </c:ext>
          </c:extLst>
        </c:ser>
        <c:ser>
          <c:idx val="3"/>
          <c:order val="3"/>
          <c:tx>
            <c:v>AB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Vs!$N$5:$N$6</c:f>
              <c:numCache>
                <c:formatCode>General</c:formatCode>
                <c:ptCount val="2"/>
                <c:pt idx="0">
                  <c:v>8200</c:v>
                </c:pt>
                <c:pt idx="1">
                  <c:v>8200</c:v>
                </c:pt>
              </c:numCache>
            </c:numRef>
          </c:xVal>
          <c:yVal>
            <c:numRef>
              <c:f>Vs!$L$5:$L$6</c:f>
              <c:numCache>
                <c:formatCode>General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79-4103-BE2B-70E597377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063688"/>
        <c:axId val="881067648"/>
      </c:scatterChart>
      <c:valAx>
        <c:axId val="8810636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5370655862159384"/>
              <c:y val="5.2698819705252024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7648"/>
        <c:crosses val="autoZero"/>
        <c:crossBetween val="midCat"/>
      </c:valAx>
      <c:valAx>
        <c:axId val="881067648"/>
        <c:scaling>
          <c:orientation val="maxMin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Depth (ft)</a:t>
                </a:r>
              </a:p>
            </c:rich>
          </c:tx>
          <c:layout>
            <c:manualLayout>
              <c:xMode val="edge"/>
              <c:yMode val="edge"/>
              <c:x val="5.7967682949583918E-3"/>
              <c:y val="0.48329571440932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368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&amp;L&amp;"Calibri Light,Bold"Project:  S-9-22 over Caw Caw Creek
Date: January 14,2025
Analysis: Downhole Geophysical Test Results in Soil Boring B-1&amp;R&amp;G</c:oddHeader>
    </c:headerFooter>
    <c:pageMargins b="0.75" l="0.5" r="0.5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369335908483156E-2"/>
          <c:y val="9.0556030577215119E-2"/>
          <c:w val="0.87815109196256125"/>
          <c:h val="0.90005870416927203"/>
        </c:manualLayout>
      </c:layout>
      <c:scatterChart>
        <c:scatterStyle val="lineMarker"/>
        <c:varyColors val="0"/>
        <c:ser>
          <c:idx val="1"/>
          <c:order val="0"/>
          <c:tx>
            <c:strRef>
              <c:f>'Vc (2)'!$E$2</c:f>
              <c:strCache>
                <c:ptCount val="1"/>
                <c:pt idx="0">
                  <c:v>Vc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'Vc (2)'!$E$5:$E$54</c:f>
              <c:numCache>
                <c:formatCode>0.0</c:formatCode>
                <c:ptCount val="50"/>
                <c:pt idx="0">
                  <c:v>1790.071899</c:v>
                </c:pt>
                <c:pt idx="1">
                  <c:v>1770.5576169999999</c:v>
                </c:pt>
                <c:pt idx="2">
                  <c:v>943.31878700000004</c:v>
                </c:pt>
                <c:pt idx="3">
                  <c:v>865.75390600000003</c:v>
                </c:pt>
                <c:pt idx="4">
                  <c:v>1917.89624</c:v>
                </c:pt>
                <c:pt idx="5">
                  <c:v>4123.9008789999998</c:v>
                </c:pt>
                <c:pt idx="6">
                  <c:v>6019.8222660000001</c:v>
                </c:pt>
                <c:pt idx="7">
                  <c:v>5900.4228519999997</c:v>
                </c:pt>
                <c:pt idx="8">
                  <c:v>6649.8061520000001</c:v>
                </c:pt>
                <c:pt idx="9">
                  <c:v>5695.6005859999996</c:v>
                </c:pt>
                <c:pt idx="10">
                  <c:v>7347.25</c:v>
                </c:pt>
                <c:pt idx="11">
                  <c:v>6790.1518550000001</c:v>
                </c:pt>
                <c:pt idx="12">
                  <c:v>3348.8078609999998</c:v>
                </c:pt>
                <c:pt idx="13">
                  <c:v>4302.9448240000002</c:v>
                </c:pt>
                <c:pt idx="14">
                  <c:v>4544.5859380000002</c:v>
                </c:pt>
                <c:pt idx="15">
                  <c:v>3215.8557129999999</c:v>
                </c:pt>
                <c:pt idx="16">
                  <c:v>4245.5839839999999</c:v>
                </c:pt>
                <c:pt idx="17">
                  <c:v>4516.4145509999998</c:v>
                </c:pt>
                <c:pt idx="18">
                  <c:v>4139.5820309999999</c:v>
                </c:pt>
                <c:pt idx="19">
                  <c:v>5050.8857420000004</c:v>
                </c:pt>
                <c:pt idx="20">
                  <c:v>3899.7685550000001</c:v>
                </c:pt>
                <c:pt idx="21">
                  <c:v>4911.970703</c:v>
                </c:pt>
                <c:pt idx="22">
                  <c:v>6742.248047</c:v>
                </c:pt>
                <c:pt idx="23">
                  <c:v>4360.3022460000002</c:v>
                </c:pt>
                <c:pt idx="24">
                  <c:v>5939.2714839999999</c:v>
                </c:pt>
                <c:pt idx="25">
                  <c:v>7268.8554690000001</c:v>
                </c:pt>
                <c:pt idx="26">
                  <c:v>7880.9013670000004</c:v>
                </c:pt>
                <c:pt idx="27">
                  <c:v>5984.6127930000002</c:v>
                </c:pt>
                <c:pt idx="28">
                  <c:v>3602.1062010000001</c:v>
                </c:pt>
                <c:pt idx="29">
                  <c:v>5606.5668949999999</c:v>
                </c:pt>
                <c:pt idx="30">
                  <c:v>4892.736328</c:v>
                </c:pt>
                <c:pt idx="31">
                  <c:v>7977.1645509999998</c:v>
                </c:pt>
                <c:pt idx="32">
                  <c:v>6023.2802730000003</c:v>
                </c:pt>
                <c:pt idx="33">
                  <c:v>7623.6118159999996</c:v>
                </c:pt>
                <c:pt idx="34">
                  <c:v>5481.8217770000001</c:v>
                </c:pt>
                <c:pt idx="35">
                  <c:v>5542.7895509999998</c:v>
                </c:pt>
                <c:pt idx="36">
                  <c:v>3939.5742190000001</c:v>
                </c:pt>
                <c:pt idx="37">
                  <c:v>4331.3120120000003</c:v>
                </c:pt>
                <c:pt idx="38">
                  <c:v>5259.3310549999997</c:v>
                </c:pt>
                <c:pt idx="39">
                  <c:v>5543.0234380000002</c:v>
                </c:pt>
                <c:pt idx="40">
                  <c:v>4738.3583980000003</c:v>
                </c:pt>
                <c:pt idx="41">
                  <c:v>4763.2231449999999</c:v>
                </c:pt>
                <c:pt idx="42">
                  <c:v>7703.2753910000001</c:v>
                </c:pt>
                <c:pt idx="43">
                  <c:v>9415.4160159999992</c:v>
                </c:pt>
                <c:pt idx="44">
                  <c:v>8220.7216800000006</c:v>
                </c:pt>
              </c:numCache>
            </c:numRef>
          </c:xVal>
          <c:yVal>
            <c:numRef>
              <c:f>'Vc (2)'!$D$5:$D$54</c:f>
              <c:numCache>
                <c:formatCode>General</c:formatCode>
                <c:ptCount val="50"/>
                <c:pt idx="0">
                  <c:v>1.25</c:v>
                </c:pt>
                <c:pt idx="1">
                  <c:v>3.75</c:v>
                </c:pt>
                <c:pt idx="2">
                  <c:v>6.25</c:v>
                </c:pt>
                <c:pt idx="3">
                  <c:v>8.75</c:v>
                </c:pt>
                <c:pt idx="4">
                  <c:v>11.25</c:v>
                </c:pt>
                <c:pt idx="5">
                  <c:v>13.75</c:v>
                </c:pt>
                <c:pt idx="6">
                  <c:v>16.25</c:v>
                </c:pt>
                <c:pt idx="7">
                  <c:v>18.75</c:v>
                </c:pt>
                <c:pt idx="8">
                  <c:v>21.25</c:v>
                </c:pt>
                <c:pt idx="9">
                  <c:v>23.75</c:v>
                </c:pt>
                <c:pt idx="10">
                  <c:v>26.25</c:v>
                </c:pt>
                <c:pt idx="11">
                  <c:v>28.75</c:v>
                </c:pt>
                <c:pt idx="12">
                  <c:v>31.25</c:v>
                </c:pt>
                <c:pt idx="13">
                  <c:v>33.75</c:v>
                </c:pt>
                <c:pt idx="14">
                  <c:v>36.25</c:v>
                </c:pt>
                <c:pt idx="15">
                  <c:v>38.75</c:v>
                </c:pt>
                <c:pt idx="16">
                  <c:v>41.25</c:v>
                </c:pt>
                <c:pt idx="17">
                  <c:v>43.75</c:v>
                </c:pt>
                <c:pt idx="18">
                  <c:v>46.25</c:v>
                </c:pt>
                <c:pt idx="19">
                  <c:v>48.75</c:v>
                </c:pt>
                <c:pt idx="20">
                  <c:v>51.25</c:v>
                </c:pt>
                <c:pt idx="21">
                  <c:v>53.75</c:v>
                </c:pt>
                <c:pt idx="22">
                  <c:v>56.25</c:v>
                </c:pt>
                <c:pt idx="23">
                  <c:v>58.75</c:v>
                </c:pt>
                <c:pt idx="24">
                  <c:v>61.25</c:v>
                </c:pt>
                <c:pt idx="25">
                  <c:v>63.75</c:v>
                </c:pt>
                <c:pt idx="26">
                  <c:v>66.25</c:v>
                </c:pt>
                <c:pt idx="27">
                  <c:v>68.75</c:v>
                </c:pt>
                <c:pt idx="28">
                  <c:v>71.25</c:v>
                </c:pt>
                <c:pt idx="29">
                  <c:v>73.75</c:v>
                </c:pt>
                <c:pt idx="30">
                  <c:v>76.25</c:v>
                </c:pt>
                <c:pt idx="31">
                  <c:v>78.75</c:v>
                </c:pt>
                <c:pt idx="32">
                  <c:v>81.25</c:v>
                </c:pt>
                <c:pt idx="33">
                  <c:v>83.75</c:v>
                </c:pt>
                <c:pt idx="34">
                  <c:v>86.25</c:v>
                </c:pt>
                <c:pt idx="35">
                  <c:v>88.75</c:v>
                </c:pt>
                <c:pt idx="36">
                  <c:v>91.25</c:v>
                </c:pt>
                <c:pt idx="37">
                  <c:v>93.75</c:v>
                </c:pt>
                <c:pt idx="38">
                  <c:v>96.25</c:v>
                </c:pt>
                <c:pt idx="39">
                  <c:v>98.75</c:v>
                </c:pt>
                <c:pt idx="40">
                  <c:v>101.25</c:v>
                </c:pt>
                <c:pt idx="41">
                  <c:v>103.75</c:v>
                </c:pt>
                <c:pt idx="42">
                  <c:v>106.25</c:v>
                </c:pt>
                <c:pt idx="43">
                  <c:v>108.75</c:v>
                </c:pt>
                <c:pt idx="44">
                  <c:v>111.25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97-444C-A809-CF563BB87D05}"/>
            </c:ext>
          </c:extLst>
        </c:ser>
        <c:ser>
          <c:idx val="0"/>
          <c:order val="1"/>
          <c:tx>
            <c:v>Interval</c:v>
          </c:tx>
          <c:spPr>
            <a:ln w="1905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'Vc (2)'!$I$4:$I$103</c:f>
              <c:numCache>
                <c:formatCode>0.0</c:formatCode>
                <c:ptCount val="100"/>
                <c:pt idx="0">
                  <c:v>1790.071899</c:v>
                </c:pt>
                <c:pt idx="1">
                  <c:v>1790.071899</c:v>
                </c:pt>
                <c:pt idx="2">
                  <c:v>1770.5576169999999</c:v>
                </c:pt>
                <c:pt idx="3">
                  <c:v>1770.5576169999999</c:v>
                </c:pt>
                <c:pt idx="4">
                  <c:v>943.31878700000004</c:v>
                </c:pt>
                <c:pt idx="5">
                  <c:v>943.31878700000004</c:v>
                </c:pt>
                <c:pt idx="6">
                  <c:v>865.75390600000003</c:v>
                </c:pt>
                <c:pt idx="7">
                  <c:v>865.75390600000003</c:v>
                </c:pt>
                <c:pt idx="8">
                  <c:v>1917.89624</c:v>
                </c:pt>
                <c:pt idx="9">
                  <c:v>1917.89624</c:v>
                </c:pt>
                <c:pt idx="10">
                  <c:v>4123.9008789999998</c:v>
                </c:pt>
                <c:pt idx="11">
                  <c:v>4123.9008789999998</c:v>
                </c:pt>
                <c:pt idx="12">
                  <c:v>6019.8222660000001</c:v>
                </c:pt>
                <c:pt idx="13">
                  <c:v>6019.8222660000001</c:v>
                </c:pt>
                <c:pt idx="14">
                  <c:v>5900.4228519999997</c:v>
                </c:pt>
                <c:pt idx="15">
                  <c:v>5900.4228519999997</c:v>
                </c:pt>
                <c:pt idx="16">
                  <c:v>6649.8061520000001</c:v>
                </c:pt>
                <c:pt idx="17">
                  <c:v>6649.8061520000001</c:v>
                </c:pt>
                <c:pt idx="18">
                  <c:v>5695.6005859999996</c:v>
                </c:pt>
                <c:pt idx="19">
                  <c:v>5695.6005859999996</c:v>
                </c:pt>
                <c:pt idx="20">
                  <c:v>7347.25</c:v>
                </c:pt>
                <c:pt idx="21">
                  <c:v>7347.25</c:v>
                </c:pt>
                <c:pt idx="22">
                  <c:v>6790.1518550000001</c:v>
                </c:pt>
                <c:pt idx="23">
                  <c:v>6790.1518550000001</c:v>
                </c:pt>
                <c:pt idx="24">
                  <c:v>3348.8078609999998</c:v>
                </c:pt>
                <c:pt idx="25">
                  <c:v>3348.8078609999998</c:v>
                </c:pt>
                <c:pt idx="26">
                  <c:v>4302.9448240000002</c:v>
                </c:pt>
                <c:pt idx="27">
                  <c:v>4302.9448240000002</c:v>
                </c:pt>
                <c:pt idx="28">
                  <c:v>4544.5859380000002</c:v>
                </c:pt>
                <c:pt idx="29">
                  <c:v>4544.5859380000002</c:v>
                </c:pt>
                <c:pt idx="30">
                  <c:v>3215.8557129999999</c:v>
                </c:pt>
                <c:pt idx="31">
                  <c:v>3215.8557129999999</c:v>
                </c:pt>
                <c:pt idx="32">
                  <c:v>4245.5839839999999</c:v>
                </c:pt>
                <c:pt idx="33">
                  <c:v>4245.5839839999999</c:v>
                </c:pt>
                <c:pt idx="34">
                  <c:v>4516.4145509999998</c:v>
                </c:pt>
                <c:pt idx="35">
                  <c:v>4516.4145509999998</c:v>
                </c:pt>
                <c:pt idx="36">
                  <c:v>4139.5820309999999</c:v>
                </c:pt>
                <c:pt idx="37">
                  <c:v>4139.5820309999999</c:v>
                </c:pt>
                <c:pt idx="38">
                  <c:v>5050.8857420000004</c:v>
                </c:pt>
                <c:pt idx="39">
                  <c:v>5050.8857420000004</c:v>
                </c:pt>
                <c:pt idx="40">
                  <c:v>3899.7685550000001</c:v>
                </c:pt>
                <c:pt idx="41">
                  <c:v>3899.7685550000001</c:v>
                </c:pt>
                <c:pt idx="42">
                  <c:v>4911.970703</c:v>
                </c:pt>
                <c:pt idx="43">
                  <c:v>4911.970703</c:v>
                </c:pt>
                <c:pt idx="44">
                  <c:v>6742.248047</c:v>
                </c:pt>
                <c:pt idx="45">
                  <c:v>6742.248047</c:v>
                </c:pt>
                <c:pt idx="46">
                  <c:v>4360.3022460000002</c:v>
                </c:pt>
                <c:pt idx="47">
                  <c:v>4360.3022460000002</c:v>
                </c:pt>
                <c:pt idx="48">
                  <c:v>5939.2714839999999</c:v>
                </c:pt>
                <c:pt idx="49">
                  <c:v>5939.2714839999999</c:v>
                </c:pt>
                <c:pt idx="50">
                  <c:v>7268.8554690000001</c:v>
                </c:pt>
                <c:pt idx="51">
                  <c:v>7268.8554690000001</c:v>
                </c:pt>
                <c:pt idx="52">
                  <c:v>7880.9013670000004</c:v>
                </c:pt>
                <c:pt idx="53">
                  <c:v>7880.9013670000004</c:v>
                </c:pt>
                <c:pt idx="54">
                  <c:v>5984.6127930000002</c:v>
                </c:pt>
                <c:pt idx="55">
                  <c:v>5984.6127930000002</c:v>
                </c:pt>
                <c:pt idx="56">
                  <c:v>3602.1062010000001</c:v>
                </c:pt>
                <c:pt idx="57">
                  <c:v>3602.1062010000001</c:v>
                </c:pt>
                <c:pt idx="58">
                  <c:v>5606.5668949999999</c:v>
                </c:pt>
                <c:pt idx="59">
                  <c:v>5606.5668949999999</c:v>
                </c:pt>
                <c:pt idx="60">
                  <c:v>4892.736328</c:v>
                </c:pt>
                <c:pt idx="61">
                  <c:v>4892.736328</c:v>
                </c:pt>
                <c:pt idx="62">
                  <c:v>7977.1645509999998</c:v>
                </c:pt>
                <c:pt idx="63">
                  <c:v>7977.1645509999998</c:v>
                </c:pt>
                <c:pt idx="64">
                  <c:v>6023.2802730000003</c:v>
                </c:pt>
                <c:pt idx="65">
                  <c:v>6023.2802730000003</c:v>
                </c:pt>
                <c:pt idx="66">
                  <c:v>7623.6118159999996</c:v>
                </c:pt>
                <c:pt idx="67">
                  <c:v>7623.6118159999996</c:v>
                </c:pt>
                <c:pt idx="68">
                  <c:v>5481.8217770000001</c:v>
                </c:pt>
                <c:pt idx="69">
                  <c:v>5481.8217770000001</c:v>
                </c:pt>
                <c:pt idx="70">
                  <c:v>5542.7895509999998</c:v>
                </c:pt>
                <c:pt idx="71">
                  <c:v>5542.7895509999998</c:v>
                </c:pt>
                <c:pt idx="72">
                  <c:v>3939.5742190000001</c:v>
                </c:pt>
                <c:pt idx="73">
                  <c:v>3939.5742190000001</c:v>
                </c:pt>
                <c:pt idx="74">
                  <c:v>4331.3120120000003</c:v>
                </c:pt>
                <c:pt idx="75">
                  <c:v>4331.3120120000003</c:v>
                </c:pt>
                <c:pt idx="76">
                  <c:v>5259.3310549999997</c:v>
                </c:pt>
                <c:pt idx="77">
                  <c:v>5259.3310549999997</c:v>
                </c:pt>
                <c:pt idx="78">
                  <c:v>5543.0234380000002</c:v>
                </c:pt>
                <c:pt idx="79">
                  <c:v>5543.0234380000002</c:v>
                </c:pt>
                <c:pt idx="80">
                  <c:v>4738.3583980000003</c:v>
                </c:pt>
                <c:pt idx="81">
                  <c:v>4738.3583980000003</c:v>
                </c:pt>
                <c:pt idx="82">
                  <c:v>4763.2231449999999</c:v>
                </c:pt>
                <c:pt idx="83">
                  <c:v>4763.2231449999999</c:v>
                </c:pt>
                <c:pt idx="84">
                  <c:v>7703.2753910000001</c:v>
                </c:pt>
                <c:pt idx="85">
                  <c:v>7703.2753910000001</c:v>
                </c:pt>
                <c:pt idx="86">
                  <c:v>9415.4160159999992</c:v>
                </c:pt>
                <c:pt idx="87">
                  <c:v>9415.4160159999992</c:v>
                </c:pt>
                <c:pt idx="88">
                  <c:v>8220.7216800000006</c:v>
                </c:pt>
                <c:pt idx="89">
                  <c:v>8220.7216800000006</c:v>
                </c:pt>
              </c:numCache>
            </c:numRef>
          </c:xVal>
          <c:yVal>
            <c:numRef>
              <c:f>'Vc (2)'!$H$4:$H$103</c:f>
              <c:numCache>
                <c:formatCode>General</c:formatCode>
                <c:ptCount val="100"/>
                <c:pt idx="0">
                  <c:v>0</c:v>
                </c:pt>
                <c:pt idx="1">
                  <c:v>2.5</c:v>
                </c:pt>
                <c:pt idx="2">
                  <c:v>2.5</c:v>
                </c:pt>
                <c:pt idx="3">
                  <c:v>5</c:v>
                </c:pt>
                <c:pt idx="4">
                  <c:v>5</c:v>
                </c:pt>
                <c:pt idx="5">
                  <c:v>7.5</c:v>
                </c:pt>
                <c:pt idx="6">
                  <c:v>7.5</c:v>
                </c:pt>
                <c:pt idx="7">
                  <c:v>10</c:v>
                </c:pt>
                <c:pt idx="8">
                  <c:v>10</c:v>
                </c:pt>
                <c:pt idx="9">
                  <c:v>12.5</c:v>
                </c:pt>
                <c:pt idx="10">
                  <c:v>12.5</c:v>
                </c:pt>
                <c:pt idx="11">
                  <c:v>15</c:v>
                </c:pt>
                <c:pt idx="12">
                  <c:v>15</c:v>
                </c:pt>
                <c:pt idx="13">
                  <c:v>17.5</c:v>
                </c:pt>
                <c:pt idx="14">
                  <c:v>17.5</c:v>
                </c:pt>
                <c:pt idx="15">
                  <c:v>20</c:v>
                </c:pt>
                <c:pt idx="16">
                  <c:v>20</c:v>
                </c:pt>
                <c:pt idx="17">
                  <c:v>22.5</c:v>
                </c:pt>
                <c:pt idx="18">
                  <c:v>22.5</c:v>
                </c:pt>
                <c:pt idx="19">
                  <c:v>25</c:v>
                </c:pt>
                <c:pt idx="20">
                  <c:v>25</c:v>
                </c:pt>
                <c:pt idx="21">
                  <c:v>27.5</c:v>
                </c:pt>
                <c:pt idx="22">
                  <c:v>27.5</c:v>
                </c:pt>
                <c:pt idx="23">
                  <c:v>30</c:v>
                </c:pt>
                <c:pt idx="24">
                  <c:v>30</c:v>
                </c:pt>
                <c:pt idx="25">
                  <c:v>32.5</c:v>
                </c:pt>
                <c:pt idx="26">
                  <c:v>32.5</c:v>
                </c:pt>
                <c:pt idx="27">
                  <c:v>35</c:v>
                </c:pt>
                <c:pt idx="28">
                  <c:v>35</c:v>
                </c:pt>
                <c:pt idx="29">
                  <c:v>37.5</c:v>
                </c:pt>
                <c:pt idx="30">
                  <c:v>37.5</c:v>
                </c:pt>
                <c:pt idx="31">
                  <c:v>40</c:v>
                </c:pt>
                <c:pt idx="32">
                  <c:v>40</c:v>
                </c:pt>
                <c:pt idx="33">
                  <c:v>42.5</c:v>
                </c:pt>
                <c:pt idx="34">
                  <c:v>42.5</c:v>
                </c:pt>
                <c:pt idx="35">
                  <c:v>45</c:v>
                </c:pt>
                <c:pt idx="36">
                  <c:v>45</c:v>
                </c:pt>
                <c:pt idx="37">
                  <c:v>47.5</c:v>
                </c:pt>
                <c:pt idx="38">
                  <c:v>47.5</c:v>
                </c:pt>
                <c:pt idx="39">
                  <c:v>50</c:v>
                </c:pt>
                <c:pt idx="40">
                  <c:v>50</c:v>
                </c:pt>
                <c:pt idx="41">
                  <c:v>52.5</c:v>
                </c:pt>
                <c:pt idx="42">
                  <c:v>52.5</c:v>
                </c:pt>
                <c:pt idx="43">
                  <c:v>55</c:v>
                </c:pt>
                <c:pt idx="44">
                  <c:v>55</c:v>
                </c:pt>
                <c:pt idx="45">
                  <c:v>57.5</c:v>
                </c:pt>
                <c:pt idx="46">
                  <c:v>57.5</c:v>
                </c:pt>
                <c:pt idx="47">
                  <c:v>60</c:v>
                </c:pt>
                <c:pt idx="48">
                  <c:v>60</c:v>
                </c:pt>
                <c:pt idx="49">
                  <c:v>62.5</c:v>
                </c:pt>
                <c:pt idx="50">
                  <c:v>62.5</c:v>
                </c:pt>
                <c:pt idx="51">
                  <c:v>65</c:v>
                </c:pt>
                <c:pt idx="52">
                  <c:v>65</c:v>
                </c:pt>
                <c:pt idx="53">
                  <c:v>67.5</c:v>
                </c:pt>
                <c:pt idx="54">
                  <c:v>67.5</c:v>
                </c:pt>
                <c:pt idx="55">
                  <c:v>70</c:v>
                </c:pt>
                <c:pt idx="56">
                  <c:v>70</c:v>
                </c:pt>
                <c:pt idx="57">
                  <c:v>72.5</c:v>
                </c:pt>
                <c:pt idx="58">
                  <c:v>72.5</c:v>
                </c:pt>
                <c:pt idx="59">
                  <c:v>75</c:v>
                </c:pt>
                <c:pt idx="60">
                  <c:v>75</c:v>
                </c:pt>
                <c:pt idx="61">
                  <c:v>77.5</c:v>
                </c:pt>
                <c:pt idx="62">
                  <c:v>77.5</c:v>
                </c:pt>
                <c:pt idx="63">
                  <c:v>80</c:v>
                </c:pt>
                <c:pt idx="64">
                  <c:v>80</c:v>
                </c:pt>
                <c:pt idx="65">
                  <c:v>82.5</c:v>
                </c:pt>
                <c:pt idx="66">
                  <c:v>82.5</c:v>
                </c:pt>
                <c:pt idx="67">
                  <c:v>85</c:v>
                </c:pt>
                <c:pt idx="68">
                  <c:v>85</c:v>
                </c:pt>
                <c:pt idx="69">
                  <c:v>87.5</c:v>
                </c:pt>
                <c:pt idx="70">
                  <c:v>87.5</c:v>
                </c:pt>
                <c:pt idx="71">
                  <c:v>90</c:v>
                </c:pt>
                <c:pt idx="72">
                  <c:v>90</c:v>
                </c:pt>
                <c:pt idx="73">
                  <c:v>92.5</c:v>
                </c:pt>
                <c:pt idx="74">
                  <c:v>92.5</c:v>
                </c:pt>
                <c:pt idx="75">
                  <c:v>95</c:v>
                </c:pt>
                <c:pt idx="76">
                  <c:v>95</c:v>
                </c:pt>
                <c:pt idx="77">
                  <c:v>97.5</c:v>
                </c:pt>
                <c:pt idx="78">
                  <c:v>97.5</c:v>
                </c:pt>
                <c:pt idx="79">
                  <c:v>100</c:v>
                </c:pt>
                <c:pt idx="80">
                  <c:v>100</c:v>
                </c:pt>
                <c:pt idx="81">
                  <c:v>102.5</c:v>
                </c:pt>
                <c:pt idx="82">
                  <c:v>102.5</c:v>
                </c:pt>
                <c:pt idx="83">
                  <c:v>105</c:v>
                </c:pt>
                <c:pt idx="84">
                  <c:v>105</c:v>
                </c:pt>
                <c:pt idx="85">
                  <c:v>107.5</c:v>
                </c:pt>
                <c:pt idx="86">
                  <c:v>107.5</c:v>
                </c:pt>
                <c:pt idx="87">
                  <c:v>110</c:v>
                </c:pt>
                <c:pt idx="88">
                  <c:v>110</c:v>
                </c:pt>
                <c:pt idx="89">
                  <c:v>112.5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97-444C-A809-CF563BB87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063688"/>
        <c:axId val="88106764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BC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Vs!$M$5:$M$6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2500</c:v>
                      </c:pt>
                      <c:pt idx="1">
                        <c:v>2500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Vs!$L$5:$L$6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120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F197-444C-A809-CF563BB87D0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AB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Vs!$N$5:$N$6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8200</c:v>
                      </c:pt>
                      <c:pt idx="1">
                        <c:v>8200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Vs!$L$5:$L$6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120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197-444C-A809-CF563BB87D05}"/>
                  </c:ext>
                </c:extLst>
              </c15:ser>
            </c15:filteredScatterSeries>
          </c:ext>
        </c:extLst>
      </c:scatterChart>
      <c:valAx>
        <c:axId val="8810636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Compression Wave Velocity, Vp (ft/sec)</a:t>
                </a:r>
              </a:p>
            </c:rich>
          </c:tx>
          <c:layout>
            <c:manualLayout>
              <c:xMode val="edge"/>
              <c:yMode val="edge"/>
              <c:x val="0.31595290447184671"/>
              <c:y val="1.665615947115200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7648"/>
        <c:crosses val="autoZero"/>
        <c:crossBetween val="midCat"/>
      </c:valAx>
      <c:valAx>
        <c:axId val="881067648"/>
        <c:scaling>
          <c:orientation val="maxMin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r>
                  <a:rPr lang="en-US" sz="1400" b="1"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rPr>
                  <a:t>Depth (ft)</a:t>
                </a:r>
              </a:p>
            </c:rich>
          </c:tx>
          <c:layout>
            <c:manualLayout>
              <c:xMode val="edge"/>
              <c:yMode val="edge"/>
              <c:x val="5.7967682949583918E-3"/>
              <c:y val="0.48329571440932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Calibri Light" panose="020F0302020204030204" pitchFamily="34" charset="0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en-US"/>
          </a:p>
        </c:txPr>
        <c:crossAx val="88106368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&amp;L&amp;"Calibri Light,Bold"Project:  S-9-22 over Caw Caw Creek
Date: January 14, 2025
Analysis: Downhole Geophysical Test Results in Soil Boring B-1&amp;R&amp;G</c:oddHeader>
    </c:headerFooter>
    <c:pageMargins b="0.75" l="0.5" r="0.5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</xdr:colOff>
      <xdr:row>4</xdr:row>
      <xdr:rowOff>63500</xdr:rowOff>
    </xdr:from>
    <xdr:to>
      <xdr:col>10</xdr:col>
      <xdr:colOff>508000</xdr:colOff>
      <xdr:row>46</xdr:row>
      <xdr:rowOff>178592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F706CB-6B6F-49C2-A95C-85598CF77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146050</xdr:rowOff>
    </xdr:from>
    <xdr:to>
      <xdr:col>10</xdr:col>
      <xdr:colOff>508000</xdr:colOff>
      <xdr:row>46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9607F0-A1FE-4340-ABE8-0B5B1D387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B1279-F8BA-46E6-9214-6DB3C029516A}">
  <dimension ref="C2:O104"/>
  <sheetViews>
    <sheetView workbookViewId="0">
      <selection activeCell="E5" sqref="E5:E49"/>
    </sheetView>
  </sheetViews>
  <sheetFormatPr defaultRowHeight="14.5" x14ac:dyDescent="0.35"/>
  <cols>
    <col min="3" max="6" width="8.7265625" style="1"/>
    <col min="8" max="8" width="8.7265625" style="1"/>
  </cols>
  <sheetData>
    <row r="2" spans="3:15" x14ac:dyDescent="0.35">
      <c r="C2" s="1" t="s">
        <v>3</v>
      </c>
      <c r="D2" s="1" t="s">
        <v>5</v>
      </c>
      <c r="E2" s="1" t="s">
        <v>1</v>
      </c>
      <c r="H2" s="1" t="s">
        <v>6</v>
      </c>
      <c r="I2" s="1" t="s">
        <v>1</v>
      </c>
    </row>
    <row r="3" spans="3:15" x14ac:dyDescent="0.35">
      <c r="C3" s="1" t="s">
        <v>4</v>
      </c>
      <c r="D3" s="1" t="s">
        <v>4</v>
      </c>
      <c r="E3" s="2" t="s">
        <v>2</v>
      </c>
      <c r="F3" s="2"/>
      <c r="H3" s="2" t="s">
        <v>4</v>
      </c>
      <c r="I3" s="2" t="s">
        <v>2</v>
      </c>
    </row>
    <row r="4" spans="3:15" x14ac:dyDescent="0.35">
      <c r="C4" s="1">
        <v>0</v>
      </c>
      <c r="E4" s="4"/>
      <c r="G4" s="5">
        <v>0</v>
      </c>
      <c r="H4" s="1">
        <f>C4</f>
        <v>0</v>
      </c>
      <c r="I4" s="4">
        <f>I5</f>
        <v>877.79834000000005</v>
      </c>
    </row>
    <row r="5" spans="3:15" x14ac:dyDescent="0.35">
      <c r="C5" s="1">
        <f>C4+2.5</f>
        <v>2.5</v>
      </c>
      <c r="D5" s="1">
        <f>AVERAGE(C4:C5)</f>
        <v>1.25</v>
      </c>
      <c r="E5" s="4">
        <v>877.79834000000005</v>
      </c>
      <c r="G5" s="5">
        <v>2.5</v>
      </c>
      <c r="H5" s="1">
        <f>IF(C5="","",C5)</f>
        <v>2.5</v>
      </c>
      <c r="I5" s="4">
        <f>IF(E5="","",E5)</f>
        <v>877.79834000000005</v>
      </c>
      <c r="L5">
        <v>0</v>
      </c>
      <c r="M5">
        <v>2500</v>
      </c>
      <c r="N5">
        <v>8200</v>
      </c>
      <c r="O5">
        <v>11500</v>
      </c>
    </row>
    <row r="6" spans="3:15" x14ac:dyDescent="0.35">
      <c r="C6" s="1">
        <f t="shared" ref="C6:C28" si="0">C5+2.5</f>
        <v>5</v>
      </c>
      <c r="D6" s="1">
        <f t="shared" ref="D6:D49" si="1">AVERAGE(C5:C6)</f>
        <v>3.75</v>
      </c>
      <c r="E6" s="4">
        <v>629.15844700000002</v>
      </c>
      <c r="G6" s="5">
        <v>2.5</v>
      </c>
      <c r="H6" s="1">
        <f>H5</f>
        <v>2.5</v>
      </c>
      <c r="I6" s="4">
        <f>I7</f>
        <v>629.15844700000002</v>
      </c>
      <c r="L6">
        <v>120</v>
      </c>
      <c r="M6">
        <v>2500</v>
      </c>
      <c r="N6">
        <v>8200</v>
      </c>
      <c r="O6">
        <v>11500</v>
      </c>
    </row>
    <row r="7" spans="3:15" x14ac:dyDescent="0.35">
      <c r="C7" s="1">
        <f t="shared" si="0"/>
        <v>7.5</v>
      </c>
      <c r="D7" s="1">
        <f t="shared" si="1"/>
        <v>6.25</v>
      </c>
      <c r="E7" s="4">
        <v>496.85717799999998</v>
      </c>
      <c r="G7" s="5">
        <v>5</v>
      </c>
      <c r="H7" s="1">
        <f>IF(C6="","",C6)</f>
        <v>5</v>
      </c>
      <c r="I7" s="4">
        <f>IF(E6="","",E6)</f>
        <v>629.15844700000002</v>
      </c>
    </row>
    <row r="8" spans="3:15" x14ac:dyDescent="0.35">
      <c r="C8" s="1">
        <f t="shared" si="0"/>
        <v>10</v>
      </c>
      <c r="D8" s="1">
        <f t="shared" si="1"/>
        <v>8.75</v>
      </c>
      <c r="E8" s="4">
        <v>498.57775900000001</v>
      </c>
      <c r="G8" s="5">
        <v>5</v>
      </c>
      <c r="H8" s="1">
        <f>H7</f>
        <v>5</v>
      </c>
      <c r="I8" s="4">
        <f>I9</f>
        <v>496.85717799999998</v>
      </c>
    </row>
    <row r="9" spans="3:15" x14ac:dyDescent="0.35">
      <c r="C9" s="1">
        <f t="shared" si="0"/>
        <v>12.5</v>
      </c>
      <c r="D9" s="1">
        <f t="shared" si="1"/>
        <v>11.25</v>
      </c>
      <c r="E9" s="4">
        <v>659.79711899999995</v>
      </c>
      <c r="G9" s="5">
        <v>7.5</v>
      </c>
      <c r="H9" s="1">
        <f>IF(C7="","",C7)</f>
        <v>7.5</v>
      </c>
      <c r="I9" s="4">
        <f>IF(E7="","",E7)</f>
        <v>496.85717799999998</v>
      </c>
    </row>
    <row r="10" spans="3:15" x14ac:dyDescent="0.35">
      <c r="C10" s="1">
        <f t="shared" si="0"/>
        <v>15</v>
      </c>
      <c r="D10" s="1">
        <f t="shared" si="1"/>
        <v>13.75</v>
      </c>
      <c r="E10" s="4">
        <v>784.08618200000001</v>
      </c>
      <c r="G10" s="5">
        <v>7.5</v>
      </c>
      <c r="H10" s="1">
        <f>H9</f>
        <v>7.5</v>
      </c>
      <c r="I10" s="4">
        <f>I11</f>
        <v>498.57775900000001</v>
      </c>
    </row>
    <row r="11" spans="3:15" x14ac:dyDescent="0.35">
      <c r="C11" s="1">
        <f t="shared" si="0"/>
        <v>17.5</v>
      </c>
      <c r="D11" s="1">
        <f t="shared" si="1"/>
        <v>16.25</v>
      </c>
      <c r="E11" s="4">
        <v>1118.7989500000001</v>
      </c>
      <c r="G11" s="5">
        <v>10</v>
      </c>
      <c r="H11" s="1">
        <f>IF(C8="","",C8)</f>
        <v>10</v>
      </c>
      <c r="I11" s="4">
        <f>IF(E8="","",E8)</f>
        <v>498.57775900000001</v>
      </c>
    </row>
    <row r="12" spans="3:15" x14ac:dyDescent="0.35">
      <c r="C12" s="1">
        <f t="shared" si="0"/>
        <v>20</v>
      </c>
      <c r="D12" s="1">
        <f t="shared" si="1"/>
        <v>18.75</v>
      </c>
      <c r="E12" s="4">
        <v>577.27819799999997</v>
      </c>
      <c r="G12" s="5">
        <v>10</v>
      </c>
      <c r="H12" s="1">
        <f>H11</f>
        <v>10</v>
      </c>
      <c r="I12" s="4">
        <f>I13</f>
        <v>659.79711899999995</v>
      </c>
    </row>
    <row r="13" spans="3:15" x14ac:dyDescent="0.35">
      <c r="C13" s="1">
        <f t="shared" si="0"/>
        <v>22.5</v>
      </c>
      <c r="D13" s="1">
        <f t="shared" si="1"/>
        <v>21.25</v>
      </c>
      <c r="E13" s="4">
        <v>655.93621800000005</v>
      </c>
      <c r="G13" s="5">
        <v>12.5</v>
      </c>
      <c r="H13" s="1">
        <f>IF(C9="","",C9)</f>
        <v>12.5</v>
      </c>
      <c r="I13" s="4">
        <f>IF(E9="","",E9)</f>
        <v>659.79711899999995</v>
      </c>
    </row>
    <row r="14" spans="3:15" x14ac:dyDescent="0.35">
      <c r="C14" s="1">
        <f t="shared" si="0"/>
        <v>25</v>
      </c>
      <c r="D14" s="1">
        <f t="shared" si="1"/>
        <v>23.75</v>
      </c>
      <c r="E14" s="4">
        <v>1080.840332</v>
      </c>
      <c r="G14" s="5">
        <v>12.5</v>
      </c>
      <c r="H14" s="1">
        <f>H13</f>
        <v>12.5</v>
      </c>
      <c r="I14" s="4">
        <f>I15</f>
        <v>784.08618200000001</v>
      </c>
    </row>
    <row r="15" spans="3:15" x14ac:dyDescent="0.35">
      <c r="C15" s="1">
        <f t="shared" si="0"/>
        <v>27.5</v>
      </c>
      <c r="D15" s="1">
        <f t="shared" si="1"/>
        <v>26.25</v>
      </c>
      <c r="E15" s="4">
        <v>780.61425799999995</v>
      </c>
      <c r="G15" s="5">
        <v>15</v>
      </c>
      <c r="H15" s="1">
        <f>IF(C10="","",C10)</f>
        <v>15</v>
      </c>
      <c r="I15" s="4">
        <f>IF(E10="","",E10)</f>
        <v>784.08618200000001</v>
      </c>
    </row>
    <row r="16" spans="3:15" x14ac:dyDescent="0.35">
      <c r="C16" s="1">
        <f t="shared" si="0"/>
        <v>30</v>
      </c>
      <c r="D16" s="1">
        <f t="shared" si="1"/>
        <v>28.75</v>
      </c>
      <c r="E16" s="4">
        <v>1315.904663</v>
      </c>
      <c r="G16" s="5">
        <v>15</v>
      </c>
      <c r="H16" s="1">
        <f>H15</f>
        <v>15</v>
      </c>
      <c r="I16" s="4">
        <f>I17</f>
        <v>1118.7989500000001</v>
      </c>
    </row>
    <row r="17" spans="3:9" x14ac:dyDescent="0.35">
      <c r="C17" s="1">
        <f t="shared" si="0"/>
        <v>32.5</v>
      </c>
      <c r="D17" s="1">
        <f t="shared" si="1"/>
        <v>31.25</v>
      </c>
      <c r="E17" s="4">
        <v>1150.9982910000001</v>
      </c>
      <c r="G17" s="5">
        <v>17.5</v>
      </c>
      <c r="H17" s="1">
        <f>IF(C11="","",C11)</f>
        <v>17.5</v>
      </c>
      <c r="I17" s="4">
        <f>IF(E11="","",E11)</f>
        <v>1118.7989500000001</v>
      </c>
    </row>
    <row r="18" spans="3:9" x14ac:dyDescent="0.35">
      <c r="C18" s="1">
        <f t="shared" si="0"/>
        <v>35</v>
      </c>
      <c r="D18" s="1">
        <f t="shared" si="1"/>
        <v>33.75</v>
      </c>
      <c r="E18" s="4">
        <v>1506.048462</v>
      </c>
      <c r="G18" s="5">
        <v>17.5</v>
      </c>
      <c r="H18" s="1">
        <f>H17</f>
        <v>17.5</v>
      </c>
      <c r="I18" s="4">
        <f>I19</f>
        <v>577.27819799999997</v>
      </c>
    </row>
    <row r="19" spans="3:9" x14ac:dyDescent="0.35">
      <c r="C19" s="1">
        <f t="shared" si="0"/>
        <v>37.5</v>
      </c>
      <c r="D19" s="1">
        <f t="shared" si="1"/>
        <v>36.25</v>
      </c>
      <c r="E19" s="4">
        <v>1417.2734379999999</v>
      </c>
      <c r="G19" s="5">
        <v>20</v>
      </c>
      <c r="H19" s="1">
        <f>IF(C12="","",C12)</f>
        <v>20</v>
      </c>
      <c r="I19" s="4">
        <f>IF(E12="","",E12)</f>
        <v>577.27819799999997</v>
      </c>
    </row>
    <row r="20" spans="3:9" x14ac:dyDescent="0.35">
      <c r="C20" s="1">
        <f t="shared" si="0"/>
        <v>40</v>
      </c>
      <c r="D20" s="1">
        <f t="shared" si="1"/>
        <v>38.75</v>
      </c>
      <c r="E20" s="4">
        <v>886.06823699999995</v>
      </c>
      <c r="G20" s="5">
        <v>20</v>
      </c>
      <c r="H20" s="1">
        <f>H19</f>
        <v>20</v>
      </c>
      <c r="I20" s="4">
        <f>I21</f>
        <v>655.93621800000005</v>
      </c>
    </row>
    <row r="21" spans="3:9" x14ac:dyDescent="0.35">
      <c r="C21" s="1">
        <f t="shared" si="0"/>
        <v>42.5</v>
      </c>
      <c r="D21" s="1">
        <f t="shared" si="1"/>
        <v>41.25</v>
      </c>
      <c r="E21" s="4">
        <v>605.44415300000003</v>
      </c>
      <c r="G21" s="5">
        <v>22.5</v>
      </c>
      <c r="H21" s="1">
        <f>IF(C13="","",C13)</f>
        <v>22.5</v>
      </c>
      <c r="I21" s="4">
        <f>IF(E13="","",E13)</f>
        <v>655.93621800000005</v>
      </c>
    </row>
    <row r="22" spans="3:9" x14ac:dyDescent="0.35">
      <c r="C22" s="1">
        <f t="shared" si="0"/>
        <v>45</v>
      </c>
      <c r="D22" s="1">
        <f t="shared" si="1"/>
        <v>43.75</v>
      </c>
      <c r="E22" s="4">
        <v>876.354736</v>
      </c>
      <c r="G22" s="5">
        <v>22.5</v>
      </c>
      <c r="H22" s="1">
        <f>H21</f>
        <v>22.5</v>
      </c>
      <c r="I22" s="4">
        <f>I23</f>
        <v>1080.840332</v>
      </c>
    </row>
    <row r="23" spans="3:9" x14ac:dyDescent="0.35">
      <c r="C23" s="1">
        <f t="shared" si="0"/>
        <v>47.5</v>
      </c>
      <c r="D23" s="1">
        <f t="shared" si="1"/>
        <v>46.25</v>
      </c>
      <c r="E23" s="4">
        <v>418.651794</v>
      </c>
      <c r="G23" s="5">
        <v>25</v>
      </c>
      <c r="H23" s="1">
        <f>IF(C14="","",C14)</f>
        <v>25</v>
      </c>
      <c r="I23" s="4">
        <f>IF(E14="","",E14)</f>
        <v>1080.840332</v>
      </c>
    </row>
    <row r="24" spans="3:9" x14ac:dyDescent="0.35">
      <c r="C24" s="1">
        <f t="shared" si="0"/>
        <v>50</v>
      </c>
      <c r="D24" s="1">
        <f t="shared" si="1"/>
        <v>48.75</v>
      </c>
      <c r="E24" s="4">
        <v>1095.5936280000001</v>
      </c>
      <c r="G24" s="5">
        <v>25</v>
      </c>
      <c r="H24" s="1">
        <f>H23</f>
        <v>25</v>
      </c>
      <c r="I24" s="4">
        <f>I25</f>
        <v>780.61425799999995</v>
      </c>
    </row>
    <row r="25" spans="3:9" x14ac:dyDescent="0.35">
      <c r="C25" s="1">
        <f t="shared" si="0"/>
        <v>52.5</v>
      </c>
      <c r="D25" s="1">
        <f t="shared" si="1"/>
        <v>51.25</v>
      </c>
      <c r="E25" s="4">
        <v>853.49560499999995</v>
      </c>
      <c r="G25" s="5">
        <v>27.5</v>
      </c>
      <c r="H25" s="1">
        <f>IF(C15="","",C15)</f>
        <v>27.5</v>
      </c>
      <c r="I25" s="4">
        <f>IF(E15="","",E15)</f>
        <v>780.61425799999995</v>
      </c>
    </row>
    <row r="26" spans="3:9" x14ac:dyDescent="0.35">
      <c r="C26" s="1">
        <f t="shared" si="0"/>
        <v>55</v>
      </c>
      <c r="D26" s="1">
        <f t="shared" si="1"/>
        <v>53.75</v>
      </c>
      <c r="E26" s="4">
        <v>922.15386999999998</v>
      </c>
      <c r="G26" s="5">
        <v>27.5</v>
      </c>
      <c r="H26" s="1">
        <f>H25</f>
        <v>27.5</v>
      </c>
      <c r="I26" s="4">
        <f>I27</f>
        <v>1315.904663</v>
      </c>
    </row>
    <row r="27" spans="3:9" x14ac:dyDescent="0.35">
      <c r="C27" s="1">
        <f t="shared" si="0"/>
        <v>57.5</v>
      </c>
      <c r="D27" s="1">
        <f t="shared" si="1"/>
        <v>56.25</v>
      </c>
      <c r="E27" s="4">
        <v>692.74316399999998</v>
      </c>
      <c r="G27" s="5">
        <v>30</v>
      </c>
      <c r="H27" s="1">
        <f>IF(C16="","",C16)</f>
        <v>30</v>
      </c>
      <c r="I27" s="4">
        <f>IF(E16="","",E16)</f>
        <v>1315.904663</v>
      </c>
    </row>
    <row r="28" spans="3:9" x14ac:dyDescent="0.35">
      <c r="C28" s="1">
        <f t="shared" si="0"/>
        <v>60</v>
      </c>
      <c r="D28" s="1">
        <f t="shared" si="1"/>
        <v>58.75</v>
      </c>
      <c r="E28" s="4">
        <v>817.409851</v>
      </c>
      <c r="G28" s="5">
        <v>30</v>
      </c>
      <c r="H28" s="1">
        <f>H27</f>
        <v>30</v>
      </c>
      <c r="I28" s="4">
        <f>I29</f>
        <v>1150.9982910000001</v>
      </c>
    </row>
    <row r="29" spans="3:9" x14ac:dyDescent="0.35">
      <c r="C29" s="1">
        <v>62.5</v>
      </c>
      <c r="D29" s="1">
        <f t="shared" si="1"/>
        <v>61.25</v>
      </c>
      <c r="E29" s="4">
        <v>1075.849121</v>
      </c>
      <c r="G29" s="5">
        <v>32.5</v>
      </c>
      <c r="H29" s="1">
        <f>IF(C17="","",C17)</f>
        <v>32.5</v>
      </c>
      <c r="I29" s="4">
        <f>IF(E17="","",E17)</f>
        <v>1150.9982910000001</v>
      </c>
    </row>
    <row r="30" spans="3:9" x14ac:dyDescent="0.35">
      <c r="C30" s="1">
        <v>65</v>
      </c>
      <c r="D30" s="1">
        <f t="shared" si="1"/>
        <v>63.75</v>
      </c>
      <c r="E30" s="4">
        <v>872.27117899999996</v>
      </c>
      <c r="G30" s="5">
        <v>32.5</v>
      </c>
      <c r="H30" s="1">
        <f>H29</f>
        <v>32.5</v>
      </c>
      <c r="I30" s="4">
        <f>I31</f>
        <v>1506.048462</v>
      </c>
    </row>
    <row r="31" spans="3:9" x14ac:dyDescent="0.35">
      <c r="C31" s="1">
        <v>67.5</v>
      </c>
      <c r="D31" s="1">
        <f t="shared" si="1"/>
        <v>66.25</v>
      </c>
      <c r="E31" s="4">
        <v>1124.8344729999999</v>
      </c>
      <c r="G31" s="5">
        <v>35</v>
      </c>
      <c r="H31" s="1">
        <f>IF(C18="","",C18)</f>
        <v>35</v>
      </c>
      <c r="I31" s="4">
        <f>IF(E18="","",E18)</f>
        <v>1506.048462</v>
      </c>
    </row>
    <row r="32" spans="3:9" x14ac:dyDescent="0.35">
      <c r="C32" s="1">
        <v>70</v>
      </c>
      <c r="D32" s="1">
        <f t="shared" si="1"/>
        <v>68.75</v>
      </c>
      <c r="E32" s="4">
        <v>962.54736300000002</v>
      </c>
      <c r="G32" s="5">
        <v>35</v>
      </c>
      <c r="H32" s="1">
        <f>H31</f>
        <v>35</v>
      </c>
      <c r="I32" s="4">
        <f>I33</f>
        <v>1417.2734379999999</v>
      </c>
    </row>
    <row r="33" spans="3:9" x14ac:dyDescent="0.35">
      <c r="C33" s="1">
        <v>72.5</v>
      </c>
      <c r="D33" s="1">
        <f t="shared" si="1"/>
        <v>71.25</v>
      </c>
      <c r="E33" s="4">
        <v>522.03698699999995</v>
      </c>
      <c r="G33" s="5">
        <v>37.5</v>
      </c>
      <c r="H33" s="1">
        <f>IF(C19="","",C19)</f>
        <v>37.5</v>
      </c>
      <c r="I33" s="4">
        <f>IF(E19="","",E19)</f>
        <v>1417.2734379999999</v>
      </c>
    </row>
    <row r="34" spans="3:9" x14ac:dyDescent="0.35">
      <c r="C34" s="1">
        <v>75</v>
      </c>
      <c r="D34" s="1">
        <f t="shared" si="1"/>
        <v>73.75</v>
      </c>
      <c r="E34" s="4">
        <v>2241.0222170000002</v>
      </c>
      <c r="G34" s="5">
        <v>37.5</v>
      </c>
      <c r="H34" s="1">
        <f>H33</f>
        <v>37.5</v>
      </c>
      <c r="I34" s="4">
        <f>I35</f>
        <v>886.06823699999995</v>
      </c>
    </row>
    <row r="35" spans="3:9" x14ac:dyDescent="0.35">
      <c r="C35" s="1">
        <v>77.5</v>
      </c>
      <c r="D35" s="1">
        <f t="shared" si="1"/>
        <v>76.25</v>
      </c>
      <c r="E35" s="4">
        <v>633.151611</v>
      </c>
      <c r="G35" s="5">
        <v>40</v>
      </c>
      <c r="H35" s="1">
        <f>IF(C20="","",C20)</f>
        <v>40</v>
      </c>
      <c r="I35" s="4">
        <f>IF(E20="","",E20)</f>
        <v>886.06823699999995</v>
      </c>
    </row>
    <row r="36" spans="3:9" x14ac:dyDescent="0.35">
      <c r="C36" s="1">
        <v>80</v>
      </c>
      <c r="D36" s="1">
        <f t="shared" si="1"/>
        <v>78.75</v>
      </c>
      <c r="E36" s="4">
        <v>1087.998047</v>
      </c>
      <c r="G36" s="5">
        <v>40</v>
      </c>
      <c r="H36" s="1">
        <f>H35</f>
        <v>40</v>
      </c>
      <c r="I36" s="4">
        <f>I37</f>
        <v>605.44415300000003</v>
      </c>
    </row>
    <row r="37" spans="3:9" x14ac:dyDescent="0.35">
      <c r="C37" s="1">
        <v>82.5</v>
      </c>
      <c r="D37" s="1">
        <f t="shared" si="1"/>
        <v>81.25</v>
      </c>
      <c r="E37" s="4">
        <v>627.01397699999995</v>
      </c>
      <c r="G37" s="5">
        <v>42.5</v>
      </c>
      <c r="H37" s="1">
        <f>IF(C21="","",C21)</f>
        <v>42.5</v>
      </c>
      <c r="I37" s="4">
        <f>IF(E21="","",E21)</f>
        <v>605.44415300000003</v>
      </c>
    </row>
    <row r="38" spans="3:9" x14ac:dyDescent="0.35">
      <c r="C38" s="1">
        <v>85</v>
      </c>
      <c r="D38" s="1">
        <f t="shared" si="1"/>
        <v>83.75</v>
      </c>
      <c r="E38" s="4">
        <v>1291.802856</v>
      </c>
      <c r="G38" s="5">
        <v>42.5</v>
      </c>
      <c r="H38" s="1">
        <f>H37</f>
        <v>42.5</v>
      </c>
      <c r="I38" s="4">
        <f>I39</f>
        <v>876.354736</v>
      </c>
    </row>
    <row r="39" spans="3:9" x14ac:dyDescent="0.35">
      <c r="C39" s="1">
        <v>87.5</v>
      </c>
      <c r="D39" s="1">
        <f t="shared" si="1"/>
        <v>86.25</v>
      </c>
      <c r="E39" s="4">
        <v>1926.577393</v>
      </c>
      <c r="G39" s="5">
        <v>45</v>
      </c>
      <c r="H39" s="1">
        <f>IF(C22="","",C22)</f>
        <v>45</v>
      </c>
      <c r="I39" s="4">
        <f>IF(E22="","",E22)</f>
        <v>876.354736</v>
      </c>
    </row>
    <row r="40" spans="3:9" x14ac:dyDescent="0.35">
      <c r="C40" s="1">
        <v>90</v>
      </c>
      <c r="D40" s="1">
        <f t="shared" si="1"/>
        <v>88.75</v>
      </c>
      <c r="E40" s="4">
        <v>1296.679443</v>
      </c>
      <c r="G40" s="5">
        <v>45</v>
      </c>
      <c r="H40" s="1">
        <f>H39</f>
        <v>45</v>
      </c>
      <c r="I40" s="4">
        <f>I41</f>
        <v>418.651794</v>
      </c>
    </row>
    <row r="41" spans="3:9" x14ac:dyDescent="0.35">
      <c r="C41" s="1">
        <v>92.5</v>
      </c>
      <c r="D41" s="1">
        <f t="shared" si="1"/>
        <v>91.25</v>
      </c>
      <c r="E41" s="4">
        <v>2424.5114749999998</v>
      </c>
      <c r="G41" s="5">
        <v>47.5</v>
      </c>
      <c r="H41" s="1">
        <f>IF(C23="","",C23)</f>
        <v>47.5</v>
      </c>
      <c r="I41" s="4">
        <f>IF(E23="","",E23)</f>
        <v>418.651794</v>
      </c>
    </row>
    <row r="42" spans="3:9" x14ac:dyDescent="0.35">
      <c r="C42" s="1">
        <v>95</v>
      </c>
      <c r="D42" s="1">
        <f t="shared" si="1"/>
        <v>93.75</v>
      </c>
      <c r="E42" s="4">
        <v>1358.9858400000001</v>
      </c>
      <c r="G42" s="5">
        <v>47.5</v>
      </c>
      <c r="H42" s="1">
        <f>H41</f>
        <v>47.5</v>
      </c>
      <c r="I42" s="4">
        <f>I43</f>
        <v>1095.5936280000001</v>
      </c>
    </row>
    <row r="43" spans="3:9" x14ac:dyDescent="0.35">
      <c r="C43" s="1">
        <v>97.5</v>
      </c>
      <c r="D43" s="1">
        <f t="shared" si="1"/>
        <v>96.25</v>
      </c>
      <c r="E43" s="4">
        <v>1426.475586</v>
      </c>
      <c r="G43" s="5">
        <v>50</v>
      </c>
      <c r="H43" s="1">
        <f>IF(C24="","",C24)</f>
        <v>50</v>
      </c>
      <c r="I43" s="4">
        <f>IF(E24="","",E24)</f>
        <v>1095.5936280000001</v>
      </c>
    </row>
    <row r="44" spans="3:9" x14ac:dyDescent="0.35">
      <c r="C44" s="1">
        <v>100</v>
      </c>
      <c r="D44" s="1">
        <f t="shared" si="1"/>
        <v>98.75</v>
      </c>
      <c r="E44" s="4">
        <v>1085.7666019999999</v>
      </c>
      <c r="G44" s="5">
        <v>50</v>
      </c>
      <c r="H44" s="1">
        <f>H43</f>
        <v>50</v>
      </c>
      <c r="I44" s="4">
        <f>I45</f>
        <v>853.49560499999995</v>
      </c>
    </row>
    <row r="45" spans="3:9" x14ac:dyDescent="0.35">
      <c r="C45" s="1">
        <v>102.5</v>
      </c>
      <c r="D45" s="1">
        <f t="shared" si="1"/>
        <v>101.25</v>
      </c>
      <c r="E45" s="4">
        <v>1639.5722659999999</v>
      </c>
      <c r="G45" s="5">
        <v>52.5</v>
      </c>
      <c r="H45" s="1">
        <f>IF(C25="","",C25)</f>
        <v>52.5</v>
      </c>
      <c r="I45" s="4">
        <f>IF(E25="","",E25)</f>
        <v>853.49560499999995</v>
      </c>
    </row>
    <row r="46" spans="3:9" x14ac:dyDescent="0.35">
      <c r="C46" s="1">
        <v>105</v>
      </c>
      <c r="D46" s="1">
        <f t="shared" si="1"/>
        <v>103.75</v>
      </c>
      <c r="E46" s="4">
        <v>1206.306885</v>
      </c>
      <c r="G46" s="5">
        <v>52.5</v>
      </c>
      <c r="H46" s="1">
        <f>H45</f>
        <v>52.5</v>
      </c>
      <c r="I46" s="4">
        <f>I47</f>
        <v>922.15386999999998</v>
      </c>
    </row>
    <row r="47" spans="3:9" x14ac:dyDescent="0.35">
      <c r="C47" s="1">
        <v>107.5</v>
      </c>
      <c r="D47" s="1">
        <f t="shared" si="1"/>
        <v>106.25</v>
      </c>
      <c r="E47" s="4">
        <v>2196.3496089999999</v>
      </c>
      <c r="G47" s="5">
        <v>55</v>
      </c>
      <c r="H47" s="1">
        <f>IF(C26="","",C26)</f>
        <v>55</v>
      </c>
      <c r="I47" s="4">
        <f>IF(E26="","",E26)</f>
        <v>922.15386999999998</v>
      </c>
    </row>
    <row r="48" spans="3:9" x14ac:dyDescent="0.35">
      <c r="C48" s="1">
        <v>110</v>
      </c>
      <c r="D48" s="1">
        <f t="shared" si="1"/>
        <v>108.75</v>
      </c>
      <c r="E48" s="4">
        <v>1339.497803</v>
      </c>
      <c r="G48" s="5">
        <v>55</v>
      </c>
      <c r="H48" s="1">
        <f>H47</f>
        <v>55</v>
      </c>
      <c r="I48" s="4">
        <f>I49</f>
        <v>692.74316399999998</v>
      </c>
    </row>
    <row r="49" spans="3:9" x14ac:dyDescent="0.35">
      <c r="C49" s="1">
        <v>112.5</v>
      </c>
      <c r="D49" s="1">
        <f t="shared" si="1"/>
        <v>111.25</v>
      </c>
      <c r="E49" s="4">
        <v>2277.580078</v>
      </c>
      <c r="G49" s="5">
        <v>57.5</v>
      </c>
      <c r="H49" s="1">
        <f>IF(C27="","",C27)</f>
        <v>57.5</v>
      </c>
      <c r="I49" s="4">
        <f>IF(E27="","",E27)</f>
        <v>692.74316399999998</v>
      </c>
    </row>
    <row r="50" spans="3:9" x14ac:dyDescent="0.35">
      <c r="E50" s="4"/>
      <c r="G50" s="5">
        <v>57.5</v>
      </c>
      <c r="H50" s="1">
        <f>H49</f>
        <v>57.5</v>
      </c>
      <c r="I50" s="4">
        <f>I51</f>
        <v>817.409851</v>
      </c>
    </row>
    <row r="51" spans="3:9" x14ac:dyDescent="0.35">
      <c r="E51" s="4"/>
      <c r="G51" s="5">
        <v>60</v>
      </c>
      <c r="H51" s="1">
        <f>IF(C28="","",C28)</f>
        <v>60</v>
      </c>
      <c r="I51" s="4">
        <f>IF(E28="","",E28)</f>
        <v>817.409851</v>
      </c>
    </row>
    <row r="52" spans="3:9" x14ac:dyDescent="0.35">
      <c r="E52" s="4"/>
      <c r="G52" s="5">
        <v>60</v>
      </c>
      <c r="H52" s="1">
        <f>H51</f>
        <v>60</v>
      </c>
      <c r="I52" s="4">
        <f>I53</f>
        <v>1075.849121</v>
      </c>
    </row>
    <row r="53" spans="3:9" x14ac:dyDescent="0.35">
      <c r="E53" s="4"/>
      <c r="G53" s="5">
        <v>62.5</v>
      </c>
      <c r="H53" s="1">
        <f>IF(C29="","",C29)</f>
        <v>62.5</v>
      </c>
      <c r="I53" s="4">
        <f>IF(E29="","",E29)</f>
        <v>1075.849121</v>
      </c>
    </row>
    <row r="54" spans="3:9" x14ac:dyDescent="0.35">
      <c r="E54" s="4"/>
      <c r="G54" s="5">
        <v>62.5</v>
      </c>
      <c r="H54" s="1">
        <v>62.5</v>
      </c>
      <c r="I54" s="4">
        <f>I55</f>
        <v>872.27117899999996</v>
      </c>
    </row>
    <row r="55" spans="3:9" x14ac:dyDescent="0.35">
      <c r="G55" s="5">
        <v>65</v>
      </c>
      <c r="H55" s="1">
        <f>IF(C30="","",C30)</f>
        <v>65</v>
      </c>
      <c r="I55" s="4">
        <f>IF(E30="","",E30)</f>
        <v>872.27117899999996</v>
      </c>
    </row>
    <row r="56" spans="3:9" x14ac:dyDescent="0.35">
      <c r="G56" s="5">
        <v>65</v>
      </c>
      <c r="H56" s="1">
        <f>H55</f>
        <v>65</v>
      </c>
      <c r="I56" s="4">
        <f>I57</f>
        <v>1124.8344729999999</v>
      </c>
    </row>
    <row r="57" spans="3:9" x14ac:dyDescent="0.35">
      <c r="G57" s="5">
        <v>67.5</v>
      </c>
      <c r="H57" s="1">
        <f>IF(C31="","",C31)</f>
        <v>67.5</v>
      </c>
      <c r="I57" s="4">
        <f>IF(E31="","",E31)</f>
        <v>1124.8344729999999</v>
      </c>
    </row>
    <row r="58" spans="3:9" x14ac:dyDescent="0.35">
      <c r="G58" s="5">
        <v>67.5</v>
      </c>
      <c r="H58" s="1">
        <f>H57</f>
        <v>67.5</v>
      </c>
      <c r="I58" s="4">
        <f>I59</f>
        <v>962.54736300000002</v>
      </c>
    </row>
    <row r="59" spans="3:9" x14ac:dyDescent="0.35">
      <c r="G59" s="5">
        <v>70</v>
      </c>
      <c r="H59" s="1">
        <f>IF(C32="","",C32)</f>
        <v>70</v>
      </c>
      <c r="I59" s="4">
        <f>IF(E32="","",E32)</f>
        <v>962.54736300000002</v>
      </c>
    </row>
    <row r="60" spans="3:9" x14ac:dyDescent="0.35">
      <c r="G60" s="5">
        <v>70</v>
      </c>
      <c r="H60" s="1">
        <f>H59</f>
        <v>70</v>
      </c>
      <c r="I60" s="4">
        <f>I61</f>
        <v>522.03698699999995</v>
      </c>
    </row>
    <row r="61" spans="3:9" x14ac:dyDescent="0.35">
      <c r="G61" s="5">
        <v>72.5</v>
      </c>
      <c r="H61" s="1">
        <f>IF(C33="","",C33)</f>
        <v>72.5</v>
      </c>
      <c r="I61" s="4">
        <f>IF(E33="","",E33)</f>
        <v>522.03698699999995</v>
      </c>
    </row>
    <row r="62" spans="3:9" x14ac:dyDescent="0.35">
      <c r="G62" s="5">
        <v>72.5</v>
      </c>
      <c r="H62" s="1">
        <f>H61</f>
        <v>72.5</v>
      </c>
      <c r="I62" s="4">
        <f>I63</f>
        <v>2241.0222170000002</v>
      </c>
    </row>
    <row r="63" spans="3:9" x14ac:dyDescent="0.35">
      <c r="G63" s="5">
        <v>75</v>
      </c>
      <c r="H63" s="1">
        <f>IF(C34="","",C34)</f>
        <v>75</v>
      </c>
      <c r="I63" s="4">
        <f>IF(E34="","",E34)</f>
        <v>2241.0222170000002</v>
      </c>
    </row>
    <row r="64" spans="3:9" x14ac:dyDescent="0.35">
      <c r="G64" s="5">
        <v>75</v>
      </c>
      <c r="H64" s="1">
        <f>H63</f>
        <v>75</v>
      </c>
      <c r="I64" s="4">
        <f>I65</f>
        <v>633.151611</v>
      </c>
    </row>
    <row r="65" spans="7:9" x14ac:dyDescent="0.35">
      <c r="G65" s="5">
        <v>77.5</v>
      </c>
      <c r="H65" s="1">
        <f>IF(C35="","",C35)</f>
        <v>77.5</v>
      </c>
      <c r="I65" s="4">
        <f>IF(E35="","",E35)</f>
        <v>633.151611</v>
      </c>
    </row>
    <row r="66" spans="7:9" x14ac:dyDescent="0.35">
      <c r="G66" s="5">
        <v>77.5</v>
      </c>
      <c r="H66" s="1">
        <f>H65</f>
        <v>77.5</v>
      </c>
      <c r="I66" s="4">
        <f>I67</f>
        <v>1087.998047</v>
      </c>
    </row>
    <row r="67" spans="7:9" x14ac:dyDescent="0.35">
      <c r="G67" s="5">
        <v>80</v>
      </c>
      <c r="H67" s="1">
        <f>IF(C36="","",C36)</f>
        <v>80</v>
      </c>
      <c r="I67" s="4">
        <f>IF(E36="","",E36)</f>
        <v>1087.998047</v>
      </c>
    </row>
    <row r="68" spans="7:9" x14ac:dyDescent="0.35">
      <c r="G68" s="5">
        <v>80</v>
      </c>
      <c r="H68" s="1">
        <f>H67</f>
        <v>80</v>
      </c>
      <c r="I68" s="4">
        <f>I69</f>
        <v>627.01397699999995</v>
      </c>
    </row>
    <row r="69" spans="7:9" x14ac:dyDescent="0.35">
      <c r="G69" s="5">
        <v>82.5</v>
      </c>
      <c r="H69" s="1">
        <f>IF(C37="","",C37)</f>
        <v>82.5</v>
      </c>
      <c r="I69" s="4">
        <f>IF(E37="","",E37)</f>
        <v>627.01397699999995</v>
      </c>
    </row>
    <row r="70" spans="7:9" x14ac:dyDescent="0.35">
      <c r="G70" s="5">
        <v>82.5</v>
      </c>
      <c r="H70" s="1">
        <f>H69</f>
        <v>82.5</v>
      </c>
      <c r="I70" s="4">
        <f>I71</f>
        <v>1291.802856</v>
      </c>
    </row>
    <row r="71" spans="7:9" x14ac:dyDescent="0.35">
      <c r="G71" s="5">
        <v>85</v>
      </c>
      <c r="H71" s="1">
        <f>IF(C38="","",C38)</f>
        <v>85</v>
      </c>
      <c r="I71" s="4">
        <f>IF(E38="","",E38)</f>
        <v>1291.802856</v>
      </c>
    </row>
    <row r="72" spans="7:9" x14ac:dyDescent="0.35">
      <c r="G72" s="5">
        <v>85</v>
      </c>
      <c r="H72" s="1">
        <f>H71</f>
        <v>85</v>
      </c>
      <c r="I72" s="4">
        <f>I73</f>
        <v>1926.577393</v>
      </c>
    </row>
    <row r="73" spans="7:9" x14ac:dyDescent="0.35">
      <c r="G73" s="5">
        <v>87.5</v>
      </c>
      <c r="H73" s="1">
        <f>IF(C39="","",C39)</f>
        <v>87.5</v>
      </c>
      <c r="I73" s="4">
        <f>IF(E39="","",E39)</f>
        <v>1926.577393</v>
      </c>
    </row>
    <row r="74" spans="7:9" x14ac:dyDescent="0.35">
      <c r="G74" s="5">
        <v>87.5</v>
      </c>
      <c r="H74" s="1">
        <f>H73</f>
        <v>87.5</v>
      </c>
      <c r="I74" s="4">
        <f>I75</f>
        <v>1296.679443</v>
      </c>
    </row>
    <row r="75" spans="7:9" x14ac:dyDescent="0.35">
      <c r="G75" s="5">
        <v>90</v>
      </c>
      <c r="H75" s="1">
        <f>IF(C40="","",C40)</f>
        <v>90</v>
      </c>
      <c r="I75" s="4">
        <f>IF(E40="","",E40)</f>
        <v>1296.679443</v>
      </c>
    </row>
    <row r="76" spans="7:9" x14ac:dyDescent="0.35">
      <c r="G76" s="5">
        <v>90</v>
      </c>
      <c r="H76" s="1">
        <f>H75</f>
        <v>90</v>
      </c>
      <c r="I76" s="4">
        <f>I77</f>
        <v>2424.5114749999998</v>
      </c>
    </row>
    <row r="77" spans="7:9" x14ac:dyDescent="0.35">
      <c r="G77" s="5">
        <v>92.5</v>
      </c>
      <c r="H77" s="1">
        <f>IF(C41="","",C41)</f>
        <v>92.5</v>
      </c>
      <c r="I77" s="4">
        <f>IF(E41="","",E41)</f>
        <v>2424.5114749999998</v>
      </c>
    </row>
    <row r="78" spans="7:9" x14ac:dyDescent="0.35">
      <c r="G78" s="5">
        <v>92.5</v>
      </c>
      <c r="H78" s="1">
        <v>92.5</v>
      </c>
      <c r="I78" s="4">
        <f>I79</f>
        <v>1358.9858400000001</v>
      </c>
    </row>
    <row r="79" spans="7:9" x14ac:dyDescent="0.35">
      <c r="G79" s="5">
        <v>95</v>
      </c>
      <c r="H79" s="1">
        <v>95</v>
      </c>
      <c r="I79" s="4">
        <f>IF(E42="",#N/A,E42)</f>
        <v>1358.9858400000001</v>
      </c>
    </row>
    <row r="80" spans="7:9" x14ac:dyDescent="0.35">
      <c r="G80" s="5">
        <v>95</v>
      </c>
      <c r="H80" s="1">
        <v>95</v>
      </c>
      <c r="I80" s="4">
        <f>I81</f>
        <v>1426.475586</v>
      </c>
    </row>
    <row r="81" spans="7:9" x14ac:dyDescent="0.35">
      <c r="G81" s="5">
        <v>97.5</v>
      </c>
      <c r="H81" s="1">
        <v>97.5</v>
      </c>
      <c r="I81" s="4">
        <f>IF(E43="",#N/A,E43)</f>
        <v>1426.475586</v>
      </c>
    </row>
    <row r="82" spans="7:9" x14ac:dyDescent="0.35">
      <c r="G82" s="5">
        <v>97.5</v>
      </c>
      <c r="H82" s="1">
        <v>97.5</v>
      </c>
      <c r="I82" s="4">
        <f>I83</f>
        <v>1085.7666019999999</v>
      </c>
    </row>
    <row r="83" spans="7:9" x14ac:dyDescent="0.35">
      <c r="G83" s="5">
        <v>100</v>
      </c>
      <c r="H83" s="1">
        <v>100</v>
      </c>
      <c r="I83" s="4">
        <f>IF(E44="",#N/A,E44)</f>
        <v>1085.7666019999999</v>
      </c>
    </row>
    <row r="84" spans="7:9" x14ac:dyDescent="0.35">
      <c r="G84" s="5">
        <v>100</v>
      </c>
      <c r="H84" s="1">
        <v>100</v>
      </c>
      <c r="I84" s="4">
        <f>I85</f>
        <v>1639.5722659999999</v>
      </c>
    </row>
    <row r="85" spans="7:9" x14ac:dyDescent="0.35">
      <c r="G85" s="5">
        <v>102.5</v>
      </c>
      <c r="H85" s="1">
        <v>102.5</v>
      </c>
      <c r="I85" s="4">
        <f>IF(E45="",#N/A,E45)</f>
        <v>1639.5722659999999</v>
      </c>
    </row>
    <row r="86" spans="7:9" x14ac:dyDescent="0.35">
      <c r="G86" s="5">
        <v>102.5</v>
      </c>
      <c r="H86" s="1">
        <v>102.5</v>
      </c>
      <c r="I86" s="4">
        <f>I87</f>
        <v>1206.306885</v>
      </c>
    </row>
    <row r="87" spans="7:9" x14ac:dyDescent="0.35">
      <c r="G87" s="5">
        <v>105</v>
      </c>
      <c r="H87" s="1">
        <v>105</v>
      </c>
      <c r="I87" s="4">
        <f>IF(E46="",#N/A,E46)</f>
        <v>1206.306885</v>
      </c>
    </row>
    <row r="88" spans="7:9" x14ac:dyDescent="0.35">
      <c r="G88" s="5">
        <v>105</v>
      </c>
      <c r="H88" s="1">
        <v>105</v>
      </c>
      <c r="I88" s="4">
        <f>I89</f>
        <v>2196.3496089999999</v>
      </c>
    </row>
    <row r="89" spans="7:9" x14ac:dyDescent="0.35">
      <c r="G89" s="5">
        <v>107.5</v>
      </c>
      <c r="H89" s="1">
        <v>107.5</v>
      </c>
      <c r="I89" s="4">
        <f>IF(E47="",#N/A,E47)</f>
        <v>2196.3496089999999</v>
      </c>
    </row>
    <row r="90" spans="7:9" x14ac:dyDescent="0.35">
      <c r="G90" s="5">
        <v>107.5</v>
      </c>
      <c r="H90" s="1">
        <v>107.5</v>
      </c>
      <c r="I90" s="4">
        <f>I91</f>
        <v>1339.497803</v>
      </c>
    </row>
    <row r="91" spans="7:9" x14ac:dyDescent="0.35">
      <c r="G91" s="5">
        <v>110</v>
      </c>
      <c r="H91" s="1">
        <v>110</v>
      </c>
      <c r="I91" s="4">
        <f>IF(E48="",#N/A,E48)</f>
        <v>1339.497803</v>
      </c>
    </row>
    <row r="92" spans="7:9" x14ac:dyDescent="0.35">
      <c r="G92" s="5">
        <v>110</v>
      </c>
      <c r="H92" s="1">
        <v>110</v>
      </c>
      <c r="I92" s="4">
        <f>I93</f>
        <v>2277.580078</v>
      </c>
    </row>
    <row r="93" spans="7:9" x14ac:dyDescent="0.35">
      <c r="G93" s="5">
        <v>112.5</v>
      </c>
      <c r="H93" s="1">
        <v>112.5</v>
      </c>
      <c r="I93" s="4">
        <f>IF(E49="",#N/A,E49)</f>
        <v>2277.580078</v>
      </c>
    </row>
    <row r="94" spans="7:9" x14ac:dyDescent="0.35">
      <c r="G94" s="5">
        <v>107.5</v>
      </c>
      <c r="H94" s="1" t="e">
        <f>IF(H95="",#N/A,H95)</f>
        <v>#N/A</v>
      </c>
      <c r="I94" s="4" t="e">
        <f>I95</f>
        <v>#N/A</v>
      </c>
    </row>
    <row r="95" spans="7:9" x14ac:dyDescent="0.35">
      <c r="G95" s="5">
        <v>110</v>
      </c>
      <c r="H95" s="1" t="e">
        <f>IF(C50="",#N/A,C50)</f>
        <v>#N/A</v>
      </c>
      <c r="I95" s="4" t="e">
        <f>IF(E50="",#N/A,E50)</f>
        <v>#N/A</v>
      </c>
    </row>
    <row r="96" spans="7:9" x14ac:dyDescent="0.35">
      <c r="G96" s="5">
        <v>110</v>
      </c>
      <c r="H96" s="1" t="e">
        <f>IF(H97="",#N/A,H97)</f>
        <v>#N/A</v>
      </c>
      <c r="I96" s="4" t="e">
        <f>I97</f>
        <v>#N/A</v>
      </c>
    </row>
    <row r="97" spans="7:9" x14ac:dyDescent="0.35">
      <c r="G97" s="5">
        <v>112.5</v>
      </c>
      <c r="H97" s="1" t="e">
        <f>IF(C51="",#N/A,C51)</f>
        <v>#N/A</v>
      </c>
      <c r="I97" s="4" t="e">
        <f>IF(E51="",#N/A,E51)</f>
        <v>#N/A</v>
      </c>
    </row>
    <row r="98" spans="7:9" x14ac:dyDescent="0.35">
      <c r="G98" s="5">
        <v>112.5</v>
      </c>
      <c r="H98" s="1" t="e">
        <f>IF(H99="",#N/A,H99)</f>
        <v>#N/A</v>
      </c>
      <c r="I98" s="4" t="e">
        <f>I99</f>
        <v>#N/A</v>
      </c>
    </row>
    <row r="99" spans="7:9" x14ac:dyDescent="0.35">
      <c r="G99" s="5">
        <v>115</v>
      </c>
      <c r="H99" s="1" t="e">
        <f>IF(C52="",#N/A,C52)</f>
        <v>#N/A</v>
      </c>
      <c r="I99" s="4" t="e">
        <f>IF(E52="",#N/A,E52)</f>
        <v>#N/A</v>
      </c>
    </row>
    <row r="100" spans="7:9" x14ac:dyDescent="0.35">
      <c r="G100" s="5">
        <v>115</v>
      </c>
      <c r="H100" s="1" t="e">
        <f>IF(H101="",#N/A,H101)</f>
        <v>#N/A</v>
      </c>
      <c r="I100" s="4" t="e">
        <f>I101</f>
        <v>#N/A</v>
      </c>
    </row>
    <row r="101" spans="7:9" x14ac:dyDescent="0.35">
      <c r="G101" s="5">
        <v>117.5</v>
      </c>
      <c r="H101" s="1" t="e">
        <f>IF(C53="",#N/A,C53)</f>
        <v>#N/A</v>
      </c>
      <c r="I101" s="4" t="e">
        <f>IF(E53="",#N/A,E53)</f>
        <v>#N/A</v>
      </c>
    </row>
    <row r="102" spans="7:9" x14ac:dyDescent="0.35">
      <c r="G102" s="5">
        <v>117.5</v>
      </c>
      <c r="H102" s="1" t="e">
        <f>IF(H103="",#N/A,H103)</f>
        <v>#N/A</v>
      </c>
      <c r="I102" s="4" t="e">
        <f>I103</f>
        <v>#N/A</v>
      </c>
    </row>
    <row r="103" spans="7:9" x14ac:dyDescent="0.35">
      <c r="G103" s="5">
        <v>120</v>
      </c>
      <c r="H103" s="1" t="e">
        <f>IF(C54="",#N/A,C54)</f>
        <v>#N/A</v>
      </c>
      <c r="I103" s="4" t="e">
        <f>IF(E54="",#N/A,E54)</f>
        <v>#N/A</v>
      </c>
    </row>
    <row r="104" spans="7:9" x14ac:dyDescent="0.35">
      <c r="I104" s="4"/>
    </row>
  </sheetData>
  <sortState xmlns:xlrd2="http://schemas.microsoft.com/office/spreadsheetml/2017/richdata2" ref="G78:H103">
    <sortCondition ref="G78:G10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5231C-9A44-45F7-B1C3-7EFB9A86924C}">
  <dimension ref="B2:G27"/>
  <sheetViews>
    <sheetView view="pageLayout" zoomScale="70" zoomScaleNormal="100" zoomScalePageLayoutView="70" workbookViewId="0">
      <selection activeCell="I4" sqref="I4"/>
    </sheetView>
  </sheetViews>
  <sheetFormatPr defaultRowHeight="14.5" x14ac:dyDescent="0.35"/>
  <cols>
    <col min="3" max="7" width="8.7265625" style="1"/>
    <col min="11" max="11" width="8.26953125" customWidth="1"/>
  </cols>
  <sheetData>
    <row r="2" spans="2:6" x14ac:dyDescent="0.35">
      <c r="B2" s="3"/>
    </row>
    <row r="3" spans="2:6" x14ac:dyDescent="0.35">
      <c r="E3" s="2"/>
      <c r="F3" s="2"/>
    </row>
    <row r="27" spans="3:4" x14ac:dyDescent="0.35">
      <c r="C27" s="2"/>
      <c r="D27" s="2"/>
    </row>
  </sheetData>
  <pageMargins left="0.25" right="0.25" top="0.75" bottom="0.25" header="0.3" footer="0.3"/>
  <pageSetup orientation="portrait" horizontalDpi="1200" verticalDpi="1200" r:id="rId1"/>
  <headerFooter>
    <oddHeader>&amp;L&amp;"Calibri Light,Bold"Project:  S-9-22 over Caw Caw Creek
Date: January 14, 2025
Analysis: Downhole Geophysical Test Results in Soil Boring B-1&amp;R&amp;G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C1DFB-8B1D-49F0-819F-20F857E62273}">
  <dimension ref="C2:O104"/>
  <sheetViews>
    <sheetView tabSelected="1" topLeftCell="A22" workbookViewId="0">
      <selection activeCell="E5" sqref="E5:E49"/>
    </sheetView>
  </sheetViews>
  <sheetFormatPr defaultRowHeight="14.5" x14ac:dyDescent="0.35"/>
  <cols>
    <col min="3" max="6" width="8.7265625" style="1"/>
    <col min="8" max="8" width="8.7265625" style="1"/>
  </cols>
  <sheetData>
    <row r="2" spans="3:15" x14ac:dyDescent="0.35">
      <c r="C2" s="1" t="s">
        <v>3</v>
      </c>
      <c r="D2" s="1" t="s">
        <v>5</v>
      </c>
      <c r="E2" s="1" t="s">
        <v>0</v>
      </c>
      <c r="H2" s="1" t="s">
        <v>6</v>
      </c>
      <c r="I2" s="1" t="s">
        <v>0</v>
      </c>
    </row>
    <row r="3" spans="3:15" x14ac:dyDescent="0.35">
      <c r="C3" s="1" t="s">
        <v>4</v>
      </c>
      <c r="D3" s="1" t="s">
        <v>4</v>
      </c>
      <c r="E3" s="2" t="s">
        <v>2</v>
      </c>
      <c r="F3" s="2"/>
      <c r="H3" s="2" t="s">
        <v>4</v>
      </c>
      <c r="I3" s="2" t="s">
        <v>2</v>
      </c>
    </row>
    <row r="4" spans="3:15" x14ac:dyDescent="0.35">
      <c r="C4" s="1">
        <v>0</v>
      </c>
      <c r="E4" s="4"/>
      <c r="H4" s="1">
        <f>C4</f>
        <v>0</v>
      </c>
      <c r="I4" s="4">
        <f>I5</f>
        <v>1790.071899</v>
      </c>
    </row>
    <row r="5" spans="3:15" x14ac:dyDescent="0.35">
      <c r="C5" s="1">
        <f>C4+2.5</f>
        <v>2.5</v>
      </c>
      <c r="D5" s="1">
        <f>AVERAGE(C4:C5)</f>
        <v>1.25</v>
      </c>
      <c r="E5" s="4">
        <v>1790.071899</v>
      </c>
      <c r="H5" s="1">
        <f>IF(C5="","",C5)</f>
        <v>2.5</v>
      </c>
      <c r="I5" s="4">
        <f>IF(E5="","",E5)</f>
        <v>1790.071899</v>
      </c>
      <c r="L5">
        <v>0</v>
      </c>
      <c r="M5">
        <v>2500</v>
      </c>
      <c r="N5">
        <v>8200</v>
      </c>
      <c r="O5">
        <v>11500</v>
      </c>
    </row>
    <row r="6" spans="3:15" x14ac:dyDescent="0.35">
      <c r="C6" s="1">
        <f t="shared" ref="C6:C28" si="0">C5+2.5</f>
        <v>5</v>
      </c>
      <c r="D6" s="1">
        <f t="shared" ref="D6:D49" si="1">AVERAGE(C5:C6)</f>
        <v>3.75</v>
      </c>
      <c r="E6" s="4">
        <v>1770.5576169999999</v>
      </c>
      <c r="H6" s="1">
        <f>H5</f>
        <v>2.5</v>
      </c>
      <c r="I6" s="4">
        <f>I7</f>
        <v>1770.5576169999999</v>
      </c>
      <c r="L6">
        <v>120</v>
      </c>
      <c r="M6">
        <v>2500</v>
      </c>
      <c r="N6">
        <v>8200</v>
      </c>
      <c r="O6">
        <v>11500</v>
      </c>
    </row>
    <row r="7" spans="3:15" x14ac:dyDescent="0.35">
      <c r="C7" s="1">
        <f t="shared" si="0"/>
        <v>7.5</v>
      </c>
      <c r="D7" s="1">
        <f t="shared" si="1"/>
        <v>6.25</v>
      </c>
      <c r="E7" s="4">
        <v>943.31878700000004</v>
      </c>
      <c r="H7" s="1">
        <f>IF(C6="","",C6)</f>
        <v>5</v>
      </c>
      <c r="I7" s="4">
        <f>IF(E6="","",E6)</f>
        <v>1770.5576169999999</v>
      </c>
    </row>
    <row r="8" spans="3:15" x14ac:dyDescent="0.35">
      <c r="C8" s="1">
        <f t="shared" si="0"/>
        <v>10</v>
      </c>
      <c r="D8" s="1">
        <f t="shared" si="1"/>
        <v>8.75</v>
      </c>
      <c r="E8" s="4">
        <v>865.75390600000003</v>
      </c>
      <c r="H8" s="1">
        <f>H7</f>
        <v>5</v>
      </c>
      <c r="I8" s="4">
        <f>I9</f>
        <v>943.31878700000004</v>
      </c>
    </row>
    <row r="9" spans="3:15" x14ac:dyDescent="0.35">
      <c r="C9" s="1">
        <f t="shared" si="0"/>
        <v>12.5</v>
      </c>
      <c r="D9" s="1">
        <f t="shared" si="1"/>
        <v>11.25</v>
      </c>
      <c r="E9" s="4">
        <v>1917.89624</v>
      </c>
      <c r="H9" s="1">
        <f>IF(C7="","",C7)</f>
        <v>7.5</v>
      </c>
      <c r="I9" s="4">
        <f>IF(E7="","",E7)</f>
        <v>943.31878700000004</v>
      </c>
    </row>
    <row r="10" spans="3:15" x14ac:dyDescent="0.35">
      <c r="C10" s="1">
        <f t="shared" si="0"/>
        <v>15</v>
      </c>
      <c r="D10" s="1">
        <f t="shared" si="1"/>
        <v>13.75</v>
      </c>
      <c r="E10" s="4">
        <v>4123.9008789999998</v>
      </c>
      <c r="H10" s="1">
        <f>H9</f>
        <v>7.5</v>
      </c>
      <c r="I10" s="4">
        <f>I11</f>
        <v>865.75390600000003</v>
      </c>
    </row>
    <row r="11" spans="3:15" x14ac:dyDescent="0.35">
      <c r="C11" s="1">
        <f t="shared" si="0"/>
        <v>17.5</v>
      </c>
      <c r="D11" s="1">
        <f t="shared" si="1"/>
        <v>16.25</v>
      </c>
      <c r="E11" s="4">
        <v>6019.8222660000001</v>
      </c>
      <c r="H11" s="1">
        <f>IF(C8="","",C8)</f>
        <v>10</v>
      </c>
      <c r="I11" s="4">
        <f>IF(E8="","",E8)</f>
        <v>865.75390600000003</v>
      </c>
    </row>
    <row r="12" spans="3:15" x14ac:dyDescent="0.35">
      <c r="C12" s="1">
        <f t="shared" si="0"/>
        <v>20</v>
      </c>
      <c r="D12" s="1">
        <f t="shared" si="1"/>
        <v>18.75</v>
      </c>
      <c r="E12" s="4">
        <v>5900.4228519999997</v>
      </c>
      <c r="H12" s="1">
        <f>H11</f>
        <v>10</v>
      </c>
      <c r="I12" s="4">
        <f>I13</f>
        <v>1917.89624</v>
      </c>
    </row>
    <row r="13" spans="3:15" x14ac:dyDescent="0.35">
      <c r="C13" s="1">
        <f t="shared" si="0"/>
        <v>22.5</v>
      </c>
      <c r="D13" s="1">
        <f t="shared" si="1"/>
        <v>21.25</v>
      </c>
      <c r="E13" s="4">
        <v>6649.8061520000001</v>
      </c>
      <c r="H13" s="1">
        <f>IF(C9="","",C9)</f>
        <v>12.5</v>
      </c>
      <c r="I13" s="4">
        <f>IF(E9="","",E9)</f>
        <v>1917.89624</v>
      </c>
    </row>
    <row r="14" spans="3:15" x14ac:dyDescent="0.35">
      <c r="C14" s="1">
        <f t="shared" si="0"/>
        <v>25</v>
      </c>
      <c r="D14" s="1">
        <f t="shared" si="1"/>
        <v>23.75</v>
      </c>
      <c r="E14" s="4">
        <v>5695.6005859999996</v>
      </c>
      <c r="H14" s="1">
        <f>H13</f>
        <v>12.5</v>
      </c>
      <c r="I14" s="4">
        <f>I15</f>
        <v>4123.9008789999998</v>
      </c>
    </row>
    <row r="15" spans="3:15" x14ac:dyDescent="0.35">
      <c r="C15" s="1">
        <f t="shared" si="0"/>
        <v>27.5</v>
      </c>
      <c r="D15" s="1">
        <f t="shared" si="1"/>
        <v>26.25</v>
      </c>
      <c r="E15" s="4">
        <v>7347.25</v>
      </c>
      <c r="H15" s="1">
        <f>IF(C10="","",C10)</f>
        <v>15</v>
      </c>
      <c r="I15" s="4">
        <f>IF(E10="","",E10)</f>
        <v>4123.9008789999998</v>
      </c>
    </row>
    <row r="16" spans="3:15" x14ac:dyDescent="0.35">
      <c r="C16" s="1">
        <f t="shared" si="0"/>
        <v>30</v>
      </c>
      <c r="D16" s="1">
        <f t="shared" si="1"/>
        <v>28.75</v>
      </c>
      <c r="E16" s="4">
        <v>6790.1518550000001</v>
      </c>
      <c r="H16" s="1">
        <f>H15</f>
        <v>15</v>
      </c>
      <c r="I16" s="4">
        <f>I17</f>
        <v>6019.8222660000001</v>
      </c>
    </row>
    <row r="17" spans="3:9" x14ac:dyDescent="0.35">
      <c r="C17" s="1">
        <f t="shared" si="0"/>
        <v>32.5</v>
      </c>
      <c r="D17" s="1">
        <f t="shared" si="1"/>
        <v>31.25</v>
      </c>
      <c r="E17" s="4">
        <v>3348.8078609999998</v>
      </c>
      <c r="H17" s="1">
        <f>IF(C11="","",C11)</f>
        <v>17.5</v>
      </c>
      <c r="I17" s="4">
        <f>IF(E11="","",E11)</f>
        <v>6019.8222660000001</v>
      </c>
    </row>
    <row r="18" spans="3:9" x14ac:dyDescent="0.35">
      <c r="C18" s="1">
        <f t="shared" si="0"/>
        <v>35</v>
      </c>
      <c r="D18" s="1">
        <f t="shared" si="1"/>
        <v>33.75</v>
      </c>
      <c r="E18" s="4">
        <v>4302.9448240000002</v>
      </c>
      <c r="H18" s="1">
        <f>H17</f>
        <v>17.5</v>
      </c>
      <c r="I18" s="4">
        <f>I19</f>
        <v>5900.4228519999997</v>
      </c>
    </row>
    <row r="19" spans="3:9" x14ac:dyDescent="0.35">
      <c r="C19" s="1">
        <f t="shared" si="0"/>
        <v>37.5</v>
      </c>
      <c r="D19" s="1">
        <f t="shared" si="1"/>
        <v>36.25</v>
      </c>
      <c r="E19" s="4">
        <v>4544.5859380000002</v>
      </c>
      <c r="H19" s="1">
        <f>IF(C12="","",C12)</f>
        <v>20</v>
      </c>
      <c r="I19" s="4">
        <f>IF(E12="","",E12)</f>
        <v>5900.4228519999997</v>
      </c>
    </row>
    <row r="20" spans="3:9" x14ac:dyDescent="0.35">
      <c r="C20" s="1">
        <f t="shared" si="0"/>
        <v>40</v>
      </c>
      <c r="D20" s="1">
        <f t="shared" si="1"/>
        <v>38.75</v>
      </c>
      <c r="E20" s="4">
        <v>3215.8557129999999</v>
      </c>
      <c r="H20" s="1">
        <f>H19</f>
        <v>20</v>
      </c>
      <c r="I20" s="4">
        <f>I21</f>
        <v>6649.8061520000001</v>
      </c>
    </row>
    <row r="21" spans="3:9" x14ac:dyDescent="0.35">
      <c r="C21" s="1">
        <f t="shared" si="0"/>
        <v>42.5</v>
      </c>
      <c r="D21" s="1">
        <f t="shared" si="1"/>
        <v>41.25</v>
      </c>
      <c r="E21" s="4">
        <v>4245.5839839999999</v>
      </c>
      <c r="H21" s="1">
        <f>IF(C13="","",C13)</f>
        <v>22.5</v>
      </c>
      <c r="I21" s="4">
        <f>IF(E13="","",E13)</f>
        <v>6649.8061520000001</v>
      </c>
    </row>
    <row r="22" spans="3:9" x14ac:dyDescent="0.35">
      <c r="C22" s="1">
        <f t="shared" si="0"/>
        <v>45</v>
      </c>
      <c r="D22" s="1">
        <f t="shared" si="1"/>
        <v>43.75</v>
      </c>
      <c r="E22" s="4">
        <v>4516.4145509999998</v>
      </c>
      <c r="H22" s="1">
        <f>H21</f>
        <v>22.5</v>
      </c>
      <c r="I22" s="4">
        <f>I23</f>
        <v>5695.6005859999996</v>
      </c>
    </row>
    <row r="23" spans="3:9" x14ac:dyDescent="0.35">
      <c r="C23" s="1">
        <f t="shared" si="0"/>
        <v>47.5</v>
      </c>
      <c r="D23" s="1">
        <f t="shared" si="1"/>
        <v>46.25</v>
      </c>
      <c r="E23" s="4">
        <v>4139.5820309999999</v>
      </c>
      <c r="H23" s="1">
        <f>IF(C14="","",C14)</f>
        <v>25</v>
      </c>
      <c r="I23" s="4">
        <f>IF(E14="","",E14)</f>
        <v>5695.6005859999996</v>
      </c>
    </row>
    <row r="24" spans="3:9" x14ac:dyDescent="0.35">
      <c r="C24" s="1">
        <f t="shared" si="0"/>
        <v>50</v>
      </c>
      <c r="D24" s="1">
        <f t="shared" si="1"/>
        <v>48.75</v>
      </c>
      <c r="E24" s="4">
        <v>5050.8857420000004</v>
      </c>
      <c r="H24" s="1">
        <f>H23</f>
        <v>25</v>
      </c>
      <c r="I24" s="4">
        <f>I25</f>
        <v>7347.25</v>
      </c>
    </row>
    <row r="25" spans="3:9" x14ac:dyDescent="0.35">
      <c r="C25" s="1">
        <f t="shared" si="0"/>
        <v>52.5</v>
      </c>
      <c r="D25" s="1">
        <f t="shared" si="1"/>
        <v>51.25</v>
      </c>
      <c r="E25" s="4">
        <v>3899.7685550000001</v>
      </c>
      <c r="H25" s="1">
        <f>IF(C15="","",C15)</f>
        <v>27.5</v>
      </c>
      <c r="I25" s="4">
        <f>IF(E15="","",E15)</f>
        <v>7347.25</v>
      </c>
    </row>
    <row r="26" spans="3:9" x14ac:dyDescent="0.35">
      <c r="C26" s="1">
        <f t="shared" si="0"/>
        <v>55</v>
      </c>
      <c r="D26" s="1">
        <f t="shared" si="1"/>
        <v>53.75</v>
      </c>
      <c r="E26" s="4">
        <v>4911.970703</v>
      </c>
      <c r="H26" s="1">
        <f>H25</f>
        <v>27.5</v>
      </c>
      <c r="I26" s="4">
        <f>I27</f>
        <v>6790.1518550000001</v>
      </c>
    </row>
    <row r="27" spans="3:9" x14ac:dyDescent="0.35">
      <c r="C27" s="1">
        <f t="shared" si="0"/>
        <v>57.5</v>
      </c>
      <c r="D27" s="1">
        <f t="shared" si="1"/>
        <v>56.25</v>
      </c>
      <c r="E27" s="4">
        <v>6742.248047</v>
      </c>
      <c r="H27" s="1">
        <f>IF(C16="","",C16)</f>
        <v>30</v>
      </c>
      <c r="I27" s="4">
        <f>IF(E16="","",E16)</f>
        <v>6790.1518550000001</v>
      </c>
    </row>
    <row r="28" spans="3:9" x14ac:dyDescent="0.35">
      <c r="C28" s="1">
        <f t="shared" si="0"/>
        <v>60</v>
      </c>
      <c r="D28" s="1">
        <f t="shared" si="1"/>
        <v>58.75</v>
      </c>
      <c r="E28" s="4">
        <v>4360.3022460000002</v>
      </c>
      <c r="H28" s="1">
        <f>H27</f>
        <v>30</v>
      </c>
      <c r="I28" s="4">
        <f>I29</f>
        <v>3348.8078609999998</v>
      </c>
    </row>
    <row r="29" spans="3:9" x14ac:dyDescent="0.35">
      <c r="C29" s="1">
        <v>62.5</v>
      </c>
      <c r="D29" s="1">
        <f t="shared" si="1"/>
        <v>61.25</v>
      </c>
      <c r="E29" s="4">
        <v>5939.2714839999999</v>
      </c>
      <c r="H29" s="1">
        <f>IF(C17="","",C17)</f>
        <v>32.5</v>
      </c>
      <c r="I29" s="4">
        <f>IF(E17="","",E17)</f>
        <v>3348.8078609999998</v>
      </c>
    </row>
    <row r="30" spans="3:9" x14ac:dyDescent="0.35">
      <c r="C30" s="1">
        <v>65</v>
      </c>
      <c r="D30" s="1">
        <f t="shared" si="1"/>
        <v>63.75</v>
      </c>
      <c r="E30" s="4">
        <v>7268.8554690000001</v>
      </c>
      <c r="H30" s="1">
        <f>H29</f>
        <v>32.5</v>
      </c>
      <c r="I30" s="4">
        <f>I31</f>
        <v>4302.9448240000002</v>
      </c>
    </row>
    <row r="31" spans="3:9" x14ac:dyDescent="0.35">
      <c r="C31" s="1">
        <v>67.5</v>
      </c>
      <c r="D31" s="1">
        <f t="shared" si="1"/>
        <v>66.25</v>
      </c>
      <c r="E31" s="4">
        <v>7880.9013670000004</v>
      </c>
      <c r="H31" s="1">
        <f>IF(C18="","",C18)</f>
        <v>35</v>
      </c>
      <c r="I31" s="4">
        <f>IF(E18="","",E18)</f>
        <v>4302.9448240000002</v>
      </c>
    </row>
    <row r="32" spans="3:9" x14ac:dyDescent="0.35">
      <c r="C32" s="1">
        <v>70</v>
      </c>
      <c r="D32" s="1">
        <f t="shared" si="1"/>
        <v>68.75</v>
      </c>
      <c r="E32" s="4">
        <v>5984.6127930000002</v>
      </c>
      <c r="H32" s="1">
        <f>H31</f>
        <v>35</v>
      </c>
      <c r="I32" s="4">
        <f>I33</f>
        <v>4544.5859380000002</v>
      </c>
    </row>
    <row r="33" spans="3:9" x14ac:dyDescent="0.35">
      <c r="C33" s="1">
        <v>72.5</v>
      </c>
      <c r="D33" s="1">
        <f t="shared" si="1"/>
        <v>71.25</v>
      </c>
      <c r="E33" s="4">
        <v>3602.1062010000001</v>
      </c>
      <c r="H33" s="1">
        <f>IF(C19="","",C19)</f>
        <v>37.5</v>
      </c>
      <c r="I33" s="4">
        <f>IF(E19="","",E19)</f>
        <v>4544.5859380000002</v>
      </c>
    </row>
    <row r="34" spans="3:9" x14ac:dyDescent="0.35">
      <c r="C34" s="1">
        <v>75</v>
      </c>
      <c r="D34" s="1">
        <f t="shared" si="1"/>
        <v>73.75</v>
      </c>
      <c r="E34" s="4">
        <v>5606.5668949999999</v>
      </c>
      <c r="H34" s="1">
        <f>H33</f>
        <v>37.5</v>
      </c>
      <c r="I34" s="4">
        <f>I35</f>
        <v>3215.8557129999999</v>
      </c>
    </row>
    <row r="35" spans="3:9" x14ac:dyDescent="0.35">
      <c r="C35" s="1">
        <v>77.5</v>
      </c>
      <c r="D35" s="1">
        <f t="shared" si="1"/>
        <v>76.25</v>
      </c>
      <c r="E35" s="4">
        <v>4892.736328</v>
      </c>
      <c r="H35" s="1">
        <f>IF(C20="","",C20)</f>
        <v>40</v>
      </c>
      <c r="I35" s="4">
        <f>IF(E20="","",E20)</f>
        <v>3215.8557129999999</v>
      </c>
    </row>
    <row r="36" spans="3:9" x14ac:dyDescent="0.35">
      <c r="C36" s="1">
        <v>80</v>
      </c>
      <c r="D36" s="1">
        <f t="shared" si="1"/>
        <v>78.75</v>
      </c>
      <c r="E36" s="4">
        <v>7977.1645509999998</v>
      </c>
      <c r="H36" s="1">
        <f>H35</f>
        <v>40</v>
      </c>
      <c r="I36" s="4">
        <f>I37</f>
        <v>4245.5839839999999</v>
      </c>
    </row>
    <row r="37" spans="3:9" x14ac:dyDescent="0.35">
      <c r="C37" s="1">
        <v>82.5</v>
      </c>
      <c r="D37" s="1">
        <f t="shared" si="1"/>
        <v>81.25</v>
      </c>
      <c r="E37" s="4">
        <v>6023.2802730000003</v>
      </c>
      <c r="H37" s="1">
        <f>IF(C21="","",C21)</f>
        <v>42.5</v>
      </c>
      <c r="I37" s="4">
        <f>IF(E21="","",E21)</f>
        <v>4245.5839839999999</v>
      </c>
    </row>
    <row r="38" spans="3:9" x14ac:dyDescent="0.35">
      <c r="C38" s="1">
        <v>85</v>
      </c>
      <c r="D38" s="1">
        <f t="shared" si="1"/>
        <v>83.75</v>
      </c>
      <c r="E38" s="4">
        <v>7623.6118159999996</v>
      </c>
      <c r="H38" s="1">
        <f>H37</f>
        <v>42.5</v>
      </c>
      <c r="I38" s="4">
        <f>I39</f>
        <v>4516.4145509999998</v>
      </c>
    </row>
    <row r="39" spans="3:9" x14ac:dyDescent="0.35">
      <c r="C39" s="1">
        <v>87.5</v>
      </c>
      <c r="D39" s="1">
        <f t="shared" si="1"/>
        <v>86.25</v>
      </c>
      <c r="E39" s="4">
        <v>5481.8217770000001</v>
      </c>
      <c r="H39" s="1">
        <f>IF(C22="","",C22)</f>
        <v>45</v>
      </c>
      <c r="I39" s="4">
        <f>IF(E22="","",E22)</f>
        <v>4516.4145509999998</v>
      </c>
    </row>
    <row r="40" spans="3:9" x14ac:dyDescent="0.35">
      <c r="C40" s="1">
        <v>90</v>
      </c>
      <c r="D40" s="1">
        <f t="shared" si="1"/>
        <v>88.75</v>
      </c>
      <c r="E40" s="4">
        <v>5542.7895509999998</v>
      </c>
      <c r="H40" s="1">
        <f>H39</f>
        <v>45</v>
      </c>
      <c r="I40" s="4">
        <f>I41</f>
        <v>4139.5820309999999</v>
      </c>
    </row>
    <row r="41" spans="3:9" x14ac:dyDescent="0.35">
      <c r="C41" s="1">
        <v>92.5</v>
      </c>
      <c r="D41" s="1">
        <f t="shared" si="1"/>
        <v>91.25</v>
      </c>
      <c r="E41" s="4">
        <v>3939.5742190000001</v>
      </c>
      <c r="H41" s="1">
        <f>IF(C23="","",C23)</f>
        <v>47.5</v>
      </c>
      <c r="I41" s="4">
        <f>IF(E23="","",E23)</f>
        <v>4139.5820309999999</v>
      </c>
    </row>
    <row r="42" spans="3:9" x14ac:dyDescent="0.35">
      <c r="C42" s="1">
        <v>95</v>
      </c>
      <c r="D42" s="1">
        <f t="shared" si="1"/>
        <v>93.75</v>
      </c>
      <c r="E42" s="4">
        <v>4331.3120120000003</v>
      </c>
      <c r="H42" s="1">
        <f>H41</f>
        <v>47.5</v>
      </c>
      <c r="I42" s="4">
        <f>I43</f>
        <v>5050.8857420000004</v>
      </c>
    </row>
    <row r="43" spans="3:9" x14ac:dyDescent="0.35">
      <c r="C43" s="1">
        <v>97.5</v>
      </c>
      <c r="D43" s="1">
        <f t="shared" si="1"/>
        <v>96.25</v>
      </c>
      <c r="E43" s="4">
        <v>5259.3310549999997</v>
      </c>
      <c r="H43" s="1">
        <f>IF(C24="","",C24)</f>
        <v>50</v>
      </c>
      <c r="I43" s="4">
        <f>IF(E24="","",E24)</f>
        <v>5050.8857420000004</v>
      </c>
    </row>
    <row r="44" spans="3:9" x14ac:dyDescent="0.35">
      <c r="C44" s="1">
        <v>100</v>
      </c>
      <c r="D44" s="1">
        <f t="shared" si="1"/>
        <v>98.75</v>
      </c>
      <c r="E44" s="4">
        <v>5543.0234380000002</v>
      </c>
      <c r="H44" s="1">
        <f>H43</f>
        <v>50</v>
      </c>
      <c r="I44" s="4">
        <f>I45</f>
        <v>3899.7685550000001</v>
      </c>
    </row>
    <row r="45" spans="3:9" x14ac:dyDescent="0.35">
      <c r="C45" s="1">
        <v>102.5</v>
      </c>
      <c r="D45" s="1">
        <f t="shared" si="1"/>
        <v>101.25</v>
      </c>
      <c r="E45" s="4">
        <v>4738.3583980000003</v>
      </c>
      <c r="H45" s="1">
        <f>IF(C25="","",C25)</f>
        <v>52.5</v>
      </c>
      <c r="I45" s="4">
        <f>IF(E25="","",E25)</f>
        <v>3899.7685550000001</v>
      </c>
    </row>
    <row r="46" spans="3:9" x14ac:dyDescent="0.35">
      <c r="C46" s="1">
        <v>105</v>
      </c>
      <c r="D46" s="1">
        <f t="shared" si="1"/>
        <v>103.75</v>
      </c>
      <c r="E46" s="4">
        <v>4763.2231449999999</v>
      </c>
      <c r="H46" s="1">
        <f>H45</f>
        <v>52.5</v>
      </c>
      <c r="I46" s="4">
        <f>I47</f>
        <v>4911.970703</v>
      </c>
    </row>
    <row r="47" spans="3:9" x14ac:dyDescent="0.35">
      <c r="C47" s="1">
        <v>107.5</v>
      </c>
      <c r="D47" s="1">
        <f t="shared" si="1"/>
        <v>106.25</v>
      </c>
      <c r="E47" s="4">
        <v>7703.2753910000001</v>
      </c>
      <c r="H47" s="1">
        <f>IF(C26="","",C26)</f>
        <v>55</v>
      </c>
      <c r="I47" s="4">
        <f>IF(E26="","",E26)</f>
        <v>4911.970703</v>
      </c>
    </row>
    <row r="48" spans="3:9" x14ac:dyDescent="0.35">
      <c r="C48" s="1">
        <v>110</v>
      </c>
      <c r="D48" s="1">
        <f t="shared" si="1"/>
        <v>108.75</v>
      </c>
      <c r="E48" s="4">
        <v>9415.4160159999992</v>
      </c>
      <c r="H48" s="1">
        <f>H47</f>
        <v>55</v>
      </c>
      <c r="I48" s="4">
        <f>I49</f>
        <v>6742.248047</v>
      </c>
    </row>
    <row r="49" spans="3:9" x14ac:dyDescent="0.35">
      <c r="C49" s="1">
        <v>112.5</v>
      </c>
      <c r="D49" s="1">
        <f t="shared" si="1"/>
        <v>111.25</v>
      </c>
      <c r="E49" s="4">
        <v>8220.7216800000006</v>
      </c>
      <c r="H49" s="1">
        <f>IF(C27="","",C27)</f>
        <v>57.5</v>
      </c>
      <c r="I49" s="4">
        <f>IF(E27="","",E27)</f>
        <v>6742.248047</v>
      </c>
    </row>
    <row r="50" spans="3:9" x14ac:dyDescent="0.35">
      <c r="H50" s="1">
        <f>H49</f>
        <v>57.5</v>
      </c>
      <c r="I50" s="4">
        <f>I51</f>
        <v>4360.3022460000002</v>
      </c>
    </row>
    <row r="51" spans="3:9" x14ac:dyDescent="0.35">
      <c r="H51" s="1">
        <f>IF(C28="","",C28)</f>
        <v>60</v>
      </c>
      <c r="I51" s="4">
        <f>IF(E28="","",E28)</f>
        <v>4360.3022460000002</v>
      </c>
    </row>
    <row r="52" spans="3:9" x14ac:dyDescent="0.35">
      <c r="H52" s="1">
        <f>H51</f>
        <v>60</v>
      </c>
      <c r="I52" s="4">
        <f>I53</f>
        <v>5939.2714839999999</v>
      </c>
    </row>
    <row r="53" spans="3:9" x14ac:dyDescent="0.35">
      <c r="H53" s="1">
        <f>IF(C29="","",C29)</f>
        <v>62.5</v>
      </c>
      <c r="I53" s="4">
        <f>IF(E29="","",E29)</f>
        <v>5939.2714839999999</v>
      </c>
    </row>
    <row r="54" spans="3:9" x14ac:dyDescent="0.35">
      <c r="H54" s="1">
        <f>H53</f>
        <v>62.5</v>
      </c>
      <c r="I54" s="4">
        <f>I55</f>
        <v>7268.8554690000001</v>
      </c>
    </row>
    <row r="55" spans="3:9" x14ac:dyDescent="0.35">
      <c r="H55" s="1">
        <f>IF(C30="","",C30)</f>
        <v>65</v>
      </c>
      <c r="I55" s="4">
        <f>IF(E30="","",E30)</f>
        <v>7268.8554690000001</v>
      </c>
    </row>
    <row r="56" spans="3:9" x14ac:dyDescent="0.35">
      <c r="H56" s="1">
        <f>H55</f>
        <v>65</v>
      </c>
      <c r="I56" s="4">
        <f>I57</f>
        <v>7880.9013670000004</v>
      </c>
    </row>
    <row r="57" spans="3:9" x14ac:dyDescent="0.35">
      <c r="H57" s="1">
        <f>IF(C31="","",C31)</f>
        <v>67.5</v>
      </c>
      <c r="I57" s="4">
        <f>IF(E31="","",E31)</f>
        <v>7880.9013670000004</v>
      </c>
    </row>
    <row r="58" spans="3:9" x14ac:dyDescent="0.35">
      <c r="H58" s="1">
        <f>H57</f>
        <v>67.5</v>
      </c>
      <c r="I58" s="4">
        <f>I59</f>
        <v>5984.6127930000002</v>
      </c>
    </row>
    <row r="59" spans="3:9" x14ac:dyDescent="0.35">
      <c r="H59" s="1">
        <f>IF(C32="","",C32)</f>
        <v>70</v>
      </c>
      <c r="I59" s="4">
        <f>IF(E32="","",E32)</f>
        <v>5984.6127930000002</v>
      </c>
    </row>
    <row r="60" spans="3:9" x14ac:dyDescent="0.35">
      <c r="H60" s="1">
        <f>H59</f>
        <v>70</v>
      </c>
      <c r="I60" s="4">
        <f>I61</f>
        <v>3602.1062010000001</v>
      </c>
    </row>
    <row r="61" spans="3:9" x14ac:dyDescent="0.35">
      <c r="H61" s="1">
        <f>IF(C33="","",C33)</f>
        <v>72.5</v>
      </c>
      <c r="I61" s="4">
        <f>IF(E33="","",E33)</f>
        <v>3602.1062010000001</v>
      </c>
    </row>
    <row r="62" spans="3:9" x14ac:dyDescent="0.35">
      <c r="H62" s="1">
        <f>H61</f>
        <v>72.5</v>
      </c>
      <c r="I62" s="4">
        <f>I63</f>
        <v>5606.5668949999999</v>
      </c>
    </row>
    <row r="63" spans="3:9" x14ac:dyDescent="0.35">
      <c r="H63" s="1">
        <f>IF(C34="","",C34)</f>
        <v>75</v>
      </c>
      <c r="I63" s="4">
        <f>IF(E34="","",E34)</f>
        <v>5606.5668949999999</v>
      </c>
    </row>
    <row r="64" spans="3:9" x14ac:dyDescent="0.35">
      <c r="H64" s="1">
        <f>H63</f>
        <v>75</v>
      </c>
      <c r="I64" s="4">
        <f>I65</f>
        <v>4892.736328</v>
      </c>
    </row>
    <row r="65" spans="8:9" x14ac:dyDescent="0.35">
      <c r="H65" s="1">
        <f>IF(C35="","",C35)</f>
        <v>77.5</v>
      </c>
      <c r="I65" s="4">
        <f>IF(E35="","",E35)</f>
        <v>4892.736328</v>
      </c>
    </row>
    <row r="66" spans="8:9" x14ac:dyDescent="0.35">
      <c r="H66" s="1">
        <f>H65</f>
        <v>77.5</v>
      </c>
      <c r="I66" s="4">
        <f>I67</f>
        <v>7977.1645509999998</v>
      </c>
    </row>
    <row r="67" spans="8:9" x14ac:dyDescent="0.35">
      <c r="H67" s="1">
        <f>IF(C36="","",C36)</f>
        <v>80</v>
      </c>
      <c r="I67" s="4">
        <f>IF(E36="","",E36)</f>
        <v>7977.1645509999998</v>
      </c>
    </row>
    <row r="68" spans="8:9" x14ac:dyDescent="0.35">
      <c r="H68" s="1">
        <f>H67</f>
        <v>80</v>
      </c>
      <c r="I68" s="4">
        <f>I69</f>
        <v>6023.2802730000003</v>
      </c>
    </row>
    <row r="69" spans="8:9" x14ac:dyDescent="0.35">
      <c r="H69" s="1">
        <f>IF(C37="","",C37)</f>
        <v>82.5</v>
      </c>
      <c r="I69" s="4">
        <f>IF(E37="","",E37)</f>
        <v>6023.2802730000003</v>
      </c>
    </row>
    <row r="70" spans="8:9" x14ac:dyDescent="0.35">
      <c r="H70" s="1">
        <f>H69</f>
        <v>82.5</v>
      </c>
      <c r="I70" s="4">
        <f>I71</f>
        <v>7623.6118159999996</v>
      </c>
    </row>
    <row r="71" spans="8:9" x14ac:dyDescent="0.35">
      <c r="H71" s="1">
        <f>IF(C38="","",C38)</f>
        <v>85</v>
      </c>
      <c r="I71" s="4">
        <f>IF(E38="","",E38)</f>
        <v>7623.6118159999996</v>
      </c>
    </row>
    <row r="72" spans="8:9" x14ac:dyDescent="0.35">
      <c r="H72" s="1">
        <f>H71</f>
        <v>85</v>
      </c>
      <c r="I72" s="4">
        <f>I73</f>
        <v>5481.8217770000001</v>
      </c>
    </row>
    <row r="73" spans="8:9" x14ac:dyDescent="0.35">
      <c r="H73" s="1">
        <f>IF(C39="","",C39)</f>
        <v>87.5</v>
      </c>
      <c r="I73" s="4">
        <f>IF(E39="","",E39)</f>
        <v>5481.8217770000001</v>
      </c>
    </row>
    <row r="74" spans="8:9" x14ac:dyDescent="0.35">
      <c r="H74" s="1">
        <f>H73</f>
        <v>87.5</v>
      </c>
      <c r="I74" s="4">
        <f>I75</f>
        <v>5542.7895509999998</v>
      </c>
    </row>
    <row r="75" spans="8:9" x14ac:dyDescent="0.35">
      <c r="H75" s="1">
        <f>IF(C40="","",C40)</f>
        <v>90</v>
      </c>
      <c r="I75" s="4">
        <f>IF(E40="","",E40)</f>
        <v>5542.7895509999998</v>
      </c>
    </row>
    <row r="76" spans="8:9" x14ac:dyDescent="0.35">
      <c r="H76" s="1">
        <f>H75</f>
        <v>90</v>
      </c>
      <c r="I76" s="4">
        <f>I77</f>
        <v>3939.5742190000001</v>
      </c>
    </row>
    <row r="77" spans="8:9" x14ac:dyDescent="0.35">
      <c r="H77" s="1">
        <f>IF(C41="","",C41)</f>
        <v>92.5</v>
      </c>
      <c r="I77" s="4">
        <f>IF(E41="","",E41)</f>
        <v>3939.5742190000001</v>
      </c>
    </row>
    <row r="78" spans="8:9" x14ac:dyDescent="0.35">
      <c r="H78" s="1">
        <f t="shared" ref="H78" si="2">H77</f>
        <v>92.5</v>
      </c>
      <c r="I78" s="4">
        <f>I79</f>
        <v>4331.3120120000003</v>
      </c>
    </row>
    <row r="79" spans="8:9" x14ac:dyDescent="0.35">
      <c r="H79" s="1">
        <f>IF(C42="","",C42)</f>
        <v>95</v>
      </c>
      <c r="I79" s="4">
        <f>IF(E42="","",E42)</f>
        <v>4331.3120120000003</v>
      </c>
    </row>
    <row r="80" spans="8:9" x14ac:dyDescent="0.35">
      <c r="H80" s="1">
        <f t="shared" ref="H80" si="3">H79</f>
        <v>95</v>
      </c>
      <c r="I80" s="4">
        <f t="shared" ref="I80" si="4">I81</f>
        <v>5259.3310549999997</v>
      </c>
    </row>
    <row r="81" spans="8:9" x14ac:dyDescent="0.35">
      <c r="H81" s="1">
        <f>IF(C43="","",C43)</f>
        <v>97.5</v>
      </c>
      <c r="I81" s="4">
        <f>IF(E43="","",E43)</f>
        <v>5259.3310549999997</v>
      </c>
    </row>
    <row r="82" spans="8:9" x14ac:dyDescent="0.35">
      <c r="H82" s="1">
        <f t="shared" ref="H82" si="5">H81</f>
        <v>97.5</v>
      </c>
      <c r="I82" s="4">
        <f t="shared" ref="I82" si="6">I83</f>
        <v>5543.0234380000002</v>
      </c>
    </row>
    <row r="83" spans="8:9" x14ac:dyDescent="0.35">
      <c r="H83" s="1">
        <f>IF(C44="","",C44)</f>
        <v>100</v>
      </c>
      <c r="I83" s="4">
        <f>IF(E44="","",E44)</f>
        <v>5543.0234380000002</v>
      </c>
    </row>
    <row r="84" spans="8:9" x14ac:dyDescent="0.35">
      <c r="H84" s="1">
        <f t="shared" ref="H84" si="7">H83</f>
        <v>100</v>
      </c>
      <c r="I84" s="4">
        <f t="shared" ref="I84" si="8">I85</f>
        <v>4738.3583980000003</v>
      </c>
    </row>
    <row r="85" spans="8:9" x14ac:dyDescent="0.35">
      <c r="H85" s="1">
        <f>IF(C45="","",C45)</f>
        <v>102.5</v>
      </c>
      <c r="I85" s="4">
        <f>IF(E45="","",E45)</f>
        <v>4738.3583980000003</v>
      </c>
    </row>
    <row r="86" spans="8:9" x14ac:dyDescent="0.35">
      <c r="H86" s="1">
        <f>H85</f>
        <v>102.5</v>
      </c>
      <c r="I86" s="4">
        <f t="shared" ref="I86" si="9">I87</f>
        <v>4763.2231449999999</v>
      </c>
    </row>
    <row r="87" spans="8:9" x14ac:dyDescent="0.35">
      <c r="H87" s="1">
        <f>IF(C46="","",C46)</f>
        <v>105</v>
      </c>
      <c r="I87" s="4">
        <f>IF(E46="","",E46)</f>
        <v>4763.2231449999999</v>
      </c>
    </row>
    <row r="88" spans="8:9" x14ac:dyDescent="0.35">
      <c r="H88" s="1">
        <f>H87</f>
        <v>105</v>
      </c>
      <c r="I88" s="4">
        <f t="shared" ref="I88" si="10">I89</f>
        <v>7703.2753910000001</v>
      </c>
    </row>
    <row r="89" spans="8:9" x14ac:dyDescent="0.35">
      <c r="H89" s="1">
        <f>IF(C47="","",C47)</f>
        <v>107.5</v>
      </c>
      <c r="I89" s="4">
        <f>IF(E47="","",E47)</f>
        <v>7703.2753910000001</v>
      </c>
    </row>
    <row r="90" spans="8:9" x14ac:dyDescent="0.35">
      <c r="H90" s="1">
        <f>H89</f>
        <v>107.5</v>
      </c>
      <c r="I90" s="4">
        <f t="shared" ref="I90" si="11">I91</f>
        <v>9415.4160159999992</v>
      </c>
    </row>
    <row r="91" spans="8:9" x14ac:dyDescent="0.35">
      <c r="H91" s="1">
        <f>IF(C48="","",C48)</f>
        <v>110</v>
      </c>
      <c r="I91" s="4">
        <f>IF(E48="","",E48)</f>
        <v>9415.4160159999992</v>
      </c>
    </row>
    <row r="92" spans="8:9" x14ac:dyDescent="0.35">
      <c r="H92" s="1">
        <f>H91</f>
        <v>110</v>
      </c>
      <c r="I92" s="4">
        <f t="shared" ref="I92" si="12">I93</f>
        <v>8220.7216800000006</v>
      </c>
    </row>
    <row r="93" spans="8:9" x14ac:dyDescent="0.35">
      <c r="H93" s="1">
        <f>IF(C49="","",C49)</f>
        <v>112.5</v>
      </c>
      <c r="I93" s="4">
        <f>IF(E49="","",E49)</f>
        <v>8220.7216800000006</v>
      </c>
    </row>
    <row r="94" spans="8:9" x14ac:dyDescent="0.35">
      <c r="I94" s="4"/>
    </row>
    <row r="95" spans="8:9" x14ac:dyDescent="0.35">
      <c r="I95" s="4"/>
    </row>
    <row r="96" spans="8:9" x14ac:dyDescent="0.35">
      <c r="I96" s="4"/>
    </row>
    <row r="97" spans="9:9" x14ac:dyDescent="0.35">
      <c r="I97" s="4"/>
    </row>
    <row r="98" spans="9:9" x14ac:dyDescent="0.35">
      <c r="I98" s="4"/>
    </row>
    <row r="99" spans="9:9" x14ac:dyDescent="0.35">
      <c r="I99" s="4"/>
    </row>
    <row r="100" spans="9:9" x14ac:dyDescent="0.35">
      <c r="I100" s="4"/>
    </row>
    <row r="101" spans="9:9" x14ac:dyDescent="0.35">
      <c r="I101" s="4"/>
    </row>
    <row r="102" spans="9:9" x14ac:dyDescent="0.35">
      <c r="I102" s="4"/>
    </row>
    <row r="103" spans="9:9" x14ac:dyDescent="0.35">
      <c r="I103" s="4"/>
    </row>
    <row r="104" spans="9:9" x14ac:dyDescent="0.35">
      <c r="I104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476B4-305E-421F-99A8-F0A7B368AFFD}">
  <dimension ref="B2:G27"/>
  <sheetViews>
    <sheetView view="pageLayout" topLeftCell="A11" zoomScaleNormal="100" workbookViewId="0">
      <selection activeCell="K10" sqref="K10"/>
    </sheetView>
  </sheetViews>
  <sheetFormatPr defaultRowHeight="14.5" x14ac:dyDescent="0.35"/>
  <cols>
    <col min="3" max="7" width="8.7265625" style="1"/>
  </cols>
  <sheetData>
    <row r="2" spans="2:6" x14ac:dyDescent="0.35">
      <c r="B2" s="3"/>
    </row>
    <row r="3" spans="2:6" x14ac:dyDescent="0.35">
      <c r="E3" s="2"/>
      <c r="F3" s="2"/>
    </row>
    <row r="27" spans="3:4" x14ac:dyDescent="0.35">
      <c r="C27" s="2"/>
      <c r="D27" s="2"/>
    </row>
  </sheetData>
  <pageMargins left="0.25" right="0.25" top="0.75" bottom="0.25" header="0.3" footer="0.3"/>
  <pageSetup orientation="portrait" horizontalDpi="1200" verticalDpi="1200" r:id="rId1"/>
  <headerFooter>
    <oddHeader>&amp;L&amp;"Calibri Light,Bold"Project:  S-9-22 over Caw Caw Creek
Date: January 14, 2025
Analysis: Downhole Geophysical Test Results in Soil Boring B-1&amp;R&amp;G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Vs</vt:lpstr>
      <vt:lpstr>Vs Chart</vt:lpstr>
      <vt:lpstr>Vc (2)</vt:lpstr>
      <vt:lpstr>Vc Chart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Hamilton</dc:creator>
  <cp:lastModifiedBy>John Hamilton</cp:lastModifiedBy>
  <cp:lastPrinted>2025-01-15T02:35:47Z</cp:lastPrinted>
  <dcterms:created xsi:type="dcterms:W3CDTF">2024-10-14T21:14:09Z</dcterms:created>
  <dcterms:modified xsi:type="dcterms:W3CDTF">2025-01-15T19:26:59Z</dcterms:modified>
</cp:coreProperties>
</file>