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x\OneDrive - Geosyntec\Documents\Projects\SCDOT Geophysics Training\"/>
    </mc:Choice>
  </mc:AlternateContent>
  <xr:revisionPtr revIDLastSave="137" documentId="8_{3ADC08BB-5B79-4DC3-B518-4E66CCFA1E5E}" xr6:coauthVersionLast="44" xr6:coauthVersionMax="44" xr10:uidLastSave="{38E26FC3-B82B-4282-9068-C29C3A63EBBC}"/>
  <bookViews>
    <workbookView minimized="1" xWindow="30195" yWindow="210" windowWidth="23295" windowHeight="15135" firstSheet="3" activeTab="3" xr2:uid="{09E33114-B8E1-41BB-AC30-AB2EDECFA75C}"/>
  </bookViews>
  <sheets>
    <sheet name="Downhole Data" sheetId="1" r:id="rId1"/>
    <sheet name="Vs Profile" sheetId="2" r:id="rId2"/>
    <sheet name="Travel Time Data" sheetId="3" r:id="rId3"/>
    <sheet name="Vs Profile Comparison" sheetId="4" r:id="rId4"/>
  </sheets>
  <definedNames>
    <definedName name="_xlnm.Print_Area" localSheetId="0">'Downhole Data'!$A$1:$H$36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" i="3" l="1"/>
  <c r="Q19" i="3"/>
  <c r="Q18" i="3"/>
  <c r="R6" i="3"/>
  <c r="Q17" i="3"/>
  <c r="Q16" i="3"/>
  <c r="R5" i="3"/>
  <c r="Q15" i="3"/>
  <c r="Q14" i="3"/>
  <c r="P19" i="3"/>
  <c r="P18" i="3"/>
  <c r="P17" i="3"/>
  <c r="P16" i="3"/>
  <c r="P15" i="3"/>
  <c r="P14" i="3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6" i="1"/>
  <c r="G17" i="1"/>
  <c r="G18" i="1"/>
  <c r="G19" i="1"/>
  <c r="G20" i="1"/>
  <c r="G21" i="1"/>
  <c r="G22" i="1"/>
  <c r="G23" i="1"/>
  <c r="G24" i="1"/>
  <c r="G25" i="1"/>
  <c r="G26" i="1"/>
  <c r="G27" i="1"/>
  <c r="G28" i="1"/>
  <c r="C29" i="1"/>
  <c r="D29" i="1"/>
  <c r="G29" i="1"/>
  <c r="D30" i="1"/>
  <c r="G30" i="1"/>
  <c r="G31" i="1"/>
  <c r="G32" i="1"/>
  <c r="G33" i="1"/>
  <c r="G34" i="1"/>
  <c r="G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6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5" i="1"/>
  <c r="B16" i="1"/>
  <c r="B15" i="1"/>
  <c r="C16" i="1"/>
  <c r="C15" i="1"/>
  <c r="D16" i="1"/>
  <c r="M16" i="1"/>
  <c r="M15" i="1"/>
  <c r="B17" i="1"/>
  <c r="C17" i="1"/>
  <c r="D17" i="1"/>
  <c r="M17" i="1"/>
  <c r="B18" i="1"/>
  <c r="C18" i="1"/>
  <c r="D18" i="1"/>
  <c r="M18" i="1"/>
  <c r="B19" i="1"/>
  <c r="C19" i="1"/>
  <c r="D19" i="1"/>
  <c r="M19" i="1"/>
  <c r="B20" i="1"/>
  <c r="C20" i="1"/>
  <c r="D20" i="1"/>
  <c r="M20" i="1"/>
  <c r="B21" i="1"/>
  <c r="C21" i="1"/>
  <c r="D21" i="1"/>
  <c r="M21" i="1"/>
  <c r="B22" i="1"/>
  <c r="C22" i="1"/>
  <c r="D22" i="1"/>
  <c r="M22" i="1"/>
  <c r="B23" i="1"/>
  <c r="C23" i="1"/>
  <c r="D23" i="1"/>
  <c r="M23" i="1"/>
  <c r="B24" i="1"/>
  <c r="C24" i="1"/>
  <c r="D24" i="1"/>
  <c r="M24" i="1"/>
  <c r="B25" i="1"/>
  <c r="C25" i="1"/>
  <c r="D25" i="1"/>
  <c r="M25" i="1"/>
  <c r="B26" i="1"/>
  <c r="C26" i="1"/>
  <c r="D26" i="1"/>
  <c r="M26" i="1"/>
  <c r="B27" i="1"/>
  <c r="C27" i="1"/>
  <c r="D27" i="1"/>
  <c r="M27" i="1"/>
  <c r="B28" i="1"/>
  <c r="C28" i="1"/>
  <c r="D28" i="1"/>
  <c r="M28" i="1"/>
  <c r="B29" i="1"/>
  <c r="M29" i="1"/>
  <c r="B30" i="1"/>
  <c r="C30" i="1"/>
  <c r="M30" i="1"/>
  <c r="B31" i="1"/>
  <c r="C31" i="1"/>
  <c r="D31" i="1"/>
  <c r="M31" i="1"/>
  <c r="B32" i="1"/>
  <c r="C32" i="1"/>
  <c r="D32" i="1"/>
  <c r="M32" i="1"/>
  <c r="B33" i="1"/>
  <c r="C33" i="1"/>
  <c r="D33" i="1"/>
  <c r="M33" i="1"/>
  <c r="B34" i="1"/>
  <c r="C34" i="1"/>
  <c r="D34" i="1"/>
  <c r="M34" i="1"/>
  <c r="D15" i="1"/>
</calcChain>
</file>

<file path=xl/sharedStrings.xml><?xml version="1.0" encoding="utf-8"?>
<sst xmlns="http://schemas.openxmlformats.org/spreadsheetml/2006/main" count="49" uniqueCount="34">
  <si>
    <t>Shear Wave Velocity Calculations</t>
  </si>
  <si>
    <t>Sounding ID:</t>
  </si>
  <si>
    <t>Project Number:</t>
  </si>
  <si>
    <t>Geophone Offset:</t>
  </si>
  <si>
    <t>Feet</t>
  </si>
  <si>
    <t>Date:</t>
  </si>
  <si>
    <t>NOT FOR OUTPUT</t>
  </si>
  <si>
    <t>Source Offset:</t>
  </si>
  <si>
    <t>Rig:</t>
  </si>
  <si>
    <t>ATV</t>
  </si>
  <si>
    <t>Seicmic Arrival</t>
  </si>
  <si>
    <t>Input Values</t>
  </si>
  <si>
    <t>Test</t>
  </si>
  <si>
    <t>Geophone</t>
  </si>
  <si>
    <t>Waveform</t>
  </si>
  <si>
    <t>Incremental</t>
  </si>
  <si>
    <t>Characteristic</t>
  </si>
  <si>
    <t>Interval</t>
  </si>
  <si>
    <t>S-Wave</t>
  </si>
  <si>
    <t>Depth</t>
  </si>
  <si>
    <t>Ray Path</t>
  </si>
  <si>
    <t>Distance</t>
  </si>
  <si>
    <t>Arrival Time</t>
  </si>
  <si>
    <t>Time Interval</t>
  </si>
  <si>
    <t>Velocity</t>
  </si>
  <si>
    <t>(feet)</t>
  </si>
  <si>
    <t>(seconds)</t>
  </si>
  <si>
    <t>(ft/s)</t>
  </si>
  <si>
    <t>CPT: A-2</t>
  </si>
  <si>
    <t>Geophysics Training Course</t>
  </si>
  <si>
    <t>Depth (ft)</t>
  </si>
  <si>
    <t>Velocity (ft/sec)</t>
  </si>
  <si>
    <t>Travel Time (sec)</t>
  </si>
  <si>
    <t>For plotting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</si>
</sst>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1" applyNumberFormat="1" applyFont="1" applyAlignment="1">
      <alignment vertical="center"/>
    </xf>
    <xf numFmtId="2" fontId="5" fillId="0" borderId="0" xfId="1" applyNumberFormat="1" applyFont="1" applyAlignment="1">
      <alignment horizontal="center" vertical="center"/>
    </xf>
    <xf numFmtId="2" fontId="6" fillId="0" borderId="0" xfId="1" applyNumberFormat="1" applyFont="1" applyAlignment="1">
      <alignment vertical="center"/>
    </xf>
    <xf numFmtId="2" fontId="6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2" fontId="7" fillId="0" borderId="0" xfId="1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2" fontId="2" fillId="0" borderId="7" xfId="1" applyNumberFormat="1" applyFont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2" fontId="3" fillId="0" borderId="0" xfId="1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5" fontId="10" fillId="0" borderId="6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2" fontId="10" fillId="0" borderId="6" xfId="1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2" fillId="0" borderId="0" xfId="1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 xr:uid="{C90F9EE4-83AF-4E1A-B639-45EA644A1A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Interval Velocities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'Downhole Data'!$G$16:$G$34</c:f>
              <c:numCache>
                <c:formatCode>0.0</c:formatCode>
                <c:ptCount val="19"/>
                <c:pt idx="0">
                  <c:v>679.07065097724796</c:v>
                </c:pt>
                <c:pt idx="1">
                  <c:v>478.18309773938302</c:v>
                </c:pt>
                <c:pt idx="2">
                  <c:v>824.78432681480035</c:v>
                </c:pt>
                <c:pt idx="3">
                  <c:v>365.00121292348388</c:v>
                </c:pt>
                <c:pt idx="4">
                  <c:v>1156.3194895867814</c:v>
                </c:pt>
                <c:pt idx="5">
                  <c:v>701.30034803860042</c:v>
                </c:pt>
                <c:pt idx="6">
                  <c:v>1834.5554003524053</c:v>
                </c:pt>
                <c:pt idx="7">
                  <c:v>901.39555182801007</c:v>
                </c:pt>
                <c:pt idx="8">
                  <c:v>452.21936248490562</c:v>
                </c:pt>
                <c:pt idx="9">
                  <c:v>936.75198672983947</c:v>
                </c:pt>
                <c:pt idx="10">
                  <c:v>692.24708587338716</c:v>
                </c:pt>
                <c:pt idx="11">
                  <c:v>1403.4611234847755</c:v>
                </c:pt>
                <c:pt idx="12">
                  <c:v>873.83608208664475</c:v>
                </c:pt>
                <c:pt idx="13">
                  <c:v>774.99434237591822</c:v>
                </c:pt>
                <c:pt idx="14">
                  <c:v>1397.0998680160933</c:v>
                </c:pt>
                <c:pt idx="15">
                  <c:v>958.67966718574007</c:v>
                </c:pt>
                <c:pt idx="16">
                  <c:v>1295.0213355406459</c:v>
                </c:pt>
                <c:pt idx="17">
                  <c:v>912.29367562263837</c:v>
                </c:pt>
                <c:pt idx="18">
                  <c:v>2109.3141573150169</c:v>
                </c:pt>
              </c:numCache>
            </c:numRef>
          </c:xVal>
          <c:yVal>
            <c:numRef>
              <c:f>'Downhole Data'!$H$16:$H$34</c:f>
              <c:numCache>
                <c:formatCode>0.00</c:formatCode>
                <c:ptCount val="19"/>
                <c:pt idx="0">
                  <c:v>10.370000000000001</c:v>
                </c:pt>
                <c:pt idx="1">
                  <c:v>13.635000000000002</c:v>
                </c:pt>
                <c:pt idx="2">
                  <c:v>16.899999999999999</c:v>
                </c:pt>
                <c:pt idx="3">
                  <c:v>20.099999999999998</c:v>
                </c:pt>
                <c:pt idx="4">
                  <c:v>23.344999999999999</c:v>
                </c:pt>
                <c:pt idx="5">
                  <c:v>26.715</c:v>
                </c:pt>
                <c:pt idx="6">
                  <c:v>30.005000000000003</c:v>
                </c:pt>
                <c:pt idx="7">
                  <c:v>33.254999999999995</c:v>
                </c:pt>
                <c:pt idx="8">
                  <c:v>36.564999999999998</c:v>
                </c:pt>
                <c:pt idx="9">
                  <c:v>39.83</c:v>
                </c:pt>
                <c:pt idx="10">
                  <c:v>43.069999999999993</c:v>
                </c:pt>
                <c:pt idx="11">
                  <c:v>46.344999999999999</c:v>
                </c:pt>
                <c:pt idx="12">
                  <c:v>49.57</c:v>
                </c:pt>
                <c:pt idx="13">
                  <c:v>52.8</c:v>
                </c:pt>
                <c:pt idx="14">
                  <c:v>56.08</c:v>
                </c:pt>
                <c:pt idx="15">
                  <c:v>59.34</c:v>
                </c:pt>
                <c:pt idx="16">
                  <c:v>62.615000000000002</c:v>
                </c:pt>
                <c:pt idx="17">
                  <c:v>65.905000000000001</c:v>
                </c:pt>
                <c:pt idx="18">
                  <c:v>69.185000000000002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94-48F3-A786-A819EBFD9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30320"/>
        <c:axId val="87649952"/>
      </c:scatterChart>
      <c:valAx>
        <c:axId val="20622303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Shear Wave Velocity (ft/sec)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49952"/>
        <c:crosses val="autoZero"/>
        <c:crossBetween val="midCat"/>
      </c:valAx>
      <c:valAx>
        <c:axId val="8764995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3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'Downhole Data'!$B$15:$B$34</c:f>
              <c:numCache>
                <c:formatCode>0.00</c:formatCode>
                <c:ptCount val="20"/>
                <c:pt idx="0">
                  <c:v>8.74</c:v>
                </c:pt>
                <c:pt idx="1">
                  <c:v>12</c:v>
                </c:pt>
                <c:pt idx="2">
                  <c:v>15.270000000000001</c:v>
                </c:pt>
                <c:pt idx="3">
                  <c:v>18.529999999999998</c:v>
                </c:pt>
                <c:pt idx="4">
                  <c:v>21.669999999999998</c:v>
                </c:pt>
                <c:pt idx="5">
                  <c:v>25.02</c:v>
                </c:pt>
                <c:pt idx="6">
                  <c:v>28.41</c:v>
                </c:pt>
                <c:pt idx="7">
                  <c:v>31.6</c:v>
                </c:pt>
                <c:pt idx="8">
                  <c:v>34.909999999999997</c:v>
                </c:pt>
                <c:pt idx="9">
                  <c:v>38.22</c:v>
                </c:pt>
                <c:pt idx="10">
                  <c:v>41.44</c:v>
                </c:pt>
                <c:pt idx="11">
                  <c:v>44.699999999999996</c:v>
                </c:pt>
                <c:pt idx="12">
                  <c:v>47.99</c:v>
                </c:pt>
                <c:pt idx="13">
                  <c:v>51.15</c:v>
                </c:pt>
                <c:pt idx="14">
                  <c:v>54.449999999999996</c:v>
                </c:pt>
                <c:pt idx="15">
                  <c:v>57.71</c:v>
                </c:pt>
                <c:pt idx="16">
                  <c:v>60.97</c:v>
                </c:pt>
                <c:pt idx="17">
                  <c:v>64.260000000000005</c:v>
                </c:pt>
                <c:pt idx="18">
                  <c:v>67.550000000000011</c:v>
                </c:pt>
                <c:pt idx="19">
                  <c:v>70.820000000000007</c:v>
                </c:pt>
              </c:numCache>
            </c:numRef>
          </c:xVal>
          <c:yVal>
            <c:numRef>
              <c:f>'Downhole Data'!$E$15:$E$34</c:f>
              <c:numCache>
                <c:formatCode>0.0000</c:formatCode>
                <c:ptCount val="20"/>
                <c:pt idx="0">
                  <c:v>4.079E-2</c:v>
                </c:pt>
                <c:pt idx="1">
                  <c:v>4.4580000000000002E-2</c:v>
                </c:pt>
                <c:pt idx="2">
                  <c:v>5.0470000000000001E-2</c:v>
                </c:pt>
                <c:pt idx="3">
                  <c:v>5.4039999999999998E-2</c:v>
                </c:pt>
                <c:pt idx="4">
                  <c:v>6.2030000000000002E-2</c:v>
                </c:pt>
                <c:pt idx="5">
                  <c:v>6.4769999999999994E-2</c:v>
                </c:pt>
                <c:pt idx="6">
                  <c:v>6.9400000000000003E-2</c:v>
                </c:pt>
                <c:pt idx="7">
                  <c:v>7.1080000000000004E-2</c:v>
                </c:pt>
                <c:pt idx="8">
                  <c:v>7.4649999999999994E-2</c:v>
                </c:pt>
                <c:pt idx="9">
                  <c:v>8.1799999999999998E-2</c:v>
                </c:pt>
                <c:pt idx="10">
                  <c:v>8.5169999999999996E-2</c:v>
                </c:pt>
                <c:pt idx="11">
                  <c:v>8.9800000000000005E-2</c:v>
                </c:pt>
                <c:pt idx="12">
                  <c:v>9.2109999999999997E-2</c:v>
                </c:pt>
                <c:pt idx="13">
                  <c:v>9.5680000000000001E-2</c:v>
                </c:pt>
                <c:pt idx="14">
                  <c:v>9.9890000000000007E-2</c:v>
                </c:pt>
                <c:pt idx="15">
                  <c:v>0.1022</c:v>
                </c:pt>
                <c:pt idx="16">
                  <c:v>0.10557</c:v>
                </c:pt>
                <c:pt idx="17">
                  <c:v>0.10809000000000001</c:v>
                </c:pt>
                <c:pt idx="18">
                  <c:v>0.11167000000000001</c:v>
                </c:pt>
                <c:pt idx="19">
                  <c:v>0.11321000000000001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9-4D20-8276-8719B3A536B4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'Travel Time Data'!$P$4:$P$7</c:f>
              <c:numCache>
                <c:formatCode>0.00</c:formatCode>
                <c:ptCount val="4"/>
                <c:pt idx="0">
                  <c:v>8.74</c:v>
                </c:pt>
                <c:pt idx="1">
                  <c:v>25.02</c:v>
                </c:pt>
                <c:pt idx="2">
                  <c:v>54.449999999999996</c:v>
                </c:pt>
                <c:pt idx="3">
                  <c:v>70.820000000000007</c:v>
                </c:pt>
              </c:numCache>
            </c:numRef>
          </c:xVal>
          <c:yVal>
            <c:numRef>
              <c:f>'Travel Time Data'!$Q$4:$Q$7</c:f>
              <c:numCache>
                <c:formatCode>General</c:formatCode>
                <c:ptCount val="4"/>
                <c:pt idx="0">
                  <c:v>4.079E-2</c:v>
                </c:pt>
                <c:pt idx="1">
                  <c:v>6.4769999999999994E-2</c:v>
                </c:pt>
                <c:pt idx="2">
                  <c:v>9.9890000000000007E-2</c:v>
                </c:pt>
                <c:pt idx="3">
                  <c:v>0.11321000000000001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9B-4F3A-B30F-6A78816DA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59664"/>
        <c:axId val="87120960"/>
      </c:scatterChart>
      <c:valAx>
        <c:axId val="17405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20960"/>
        <c:crosses val="autoZero"/>
        <c:crossBetween val="midCat"/>
      </c:valAx>
      <c:valAx>
        <c:axId val="8712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Travel 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5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Interval Velocities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'Downhole Data'!$G$16:$G$34</c:f>
              <c:numCache>
                <c:formatCode>0.0</c:formatCode>
                <c:ptCount val="19"/>
                <c:pt idx="0">
                  <c:v>679.07065097724796</c:v>
                </c:pt>
                <c:pt idx="1">
                  <c:v>478.18309773938302</c:v>
                </c:pt>
                <c:pt idx="2">
                  <c:v>824.78432681480035</c:v>
                </c:pt>
                <c:pt idx="3">
                  <c:v>365.00121292348388</c:v>
                </c:pt>
                <c:pt idx="4">
                  <c:v>1156.3194895867814</c:v>
                </c:pt>
                <c:pt idx="5">
                  <c:v>701.30034803860042</c:v>
                </c:pt>
                <c:pt idx="6">
                  <c:v>1834.5554003524053</c:v>
                </c:pt>
                <c:pt idx="7">
                  <c:v>901.39555182801007</c:v>
                </c:pt>
                <c:pt idx="8">
                  <c:v>452.21936248490562</c:v>
                </c:pt>
                <c:pt idx="9">
                  <c:v>936.75198672983947</c:v>
                </c:pt>
                <c:pt idx="10">
                  <c:v>692.24708587338716</c:v>
                </c:pt>
                <c:pt idx="11">
                  <c:v>1403.4611234847755</c:v>
                </c:pt>
                <c:pt idx="12">
                  <c:v>873.83608208664475</c:v>
                </c:pt>
                <c:pt idx="13">
                  <c:v>774.99434237591822</c:v>
                </c:pt>
                <c:pt idx="14">
                  <c:v>1397.0998680160933</c:v>
                </c:pt>
                <c:pt idx="15">
                  <c:v>958.67966718574007</c:v>
                </c:pt>
                <c:pt idx="16">
                  <c:v>1295.0213355406459</c:v>
                </c:pt>
                <c:pt idx="17">
                  <c:v>912.29367562263837</c:v>
                </c:pt>
                <c:pt idx="18">
                  <c:v>2109.3141573150169</c:v>
                </c:pt>
              </c:numCache>
            </c:numRef>
          </c:xVal>
          <c:yVal>
            <c:numRef>
              <c:f>'Downhole Data'!$H$16:$H$34</c:f>
              <c:numCache>
                <c:formatCode>0.00</c:formatCode>
                <c:ptCount val="19"/>
                <c:pt idx="0">
                  <c:v>10.370000000000001</c:v>
                </c:pt>
                <c:pt idx="1">
                  <c:v>13.635000000000002</c:v>
                </c:pt>
                <c:pt idx="2">
                  <c:v>16.899999999999999</c:v>
                </c:pt>
                <c:pt idx="3">
                  <c:v>20.099999999999998</c:v>
                </c:pt>
                <c:pt idx="4">
                  <c:v>23.344999999999999</c:v>
                </c:pt>
                <c:pt idx="5">
                  <c:v>26.715</c:v>
                </c:pt>
                <c:pt idx="6">
                  <c:v>30.005000000000003</c:v>
                </c:pt>
                <c:pt idx="7">
                  <c:v>33.254999999999995</c:v>
                </c:pt>
                <c:pt idx="8">
                  <c:v>36.564999999999998</c:v>
                </c:pt>
                <c:pt idx="9">
                  <c:v>39.83</c:v>
                </c:pt>
                <c:pt idx="10">
                  <c:v>43.069999999999993</c:v>
                </c:pt>
                <c:pt idx="11">
                  <c:v>46.344999999999999</c:v>
                </c:pt>
                <c:pt idx="12">
                  <c:v>49.57</c:v>
                </c:pt>
                <c:pt idx="13">
                  <c:v>52.8</c:v>
                </c:pt>
                <c:pt idx="14">
                  <c:v>56.08</c:v>
                </c:pt>
                <c:pt idx="15">
                  <c:v>59.34</c:v>
                </c:pt>
                <c:pt idx="16">
                  <c:v>62.615000000000002</c:v>
                </c:pt>
                <c:pt idx="17">
                  <c:v>65.905000000000001</c:v>
                </c:pt>
                <c:pt idx="18">
                  <c:v>69.185000000000002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C4-4B91-ABAC-2B610F09A831}"/>
            </c:ext>
          </c:extLst>
        </c:ser>
        <c:ser>
          <c:idx val="1"/>
          <c:order val="1"/>
          <c:tx>
            <c:v>Travel Time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88EE-4F4F-A8EB-769E0372944C}"/>
              </c:ext>
            </c:extLst>
          </c:dPt>
          <c:xVal>
            <c:numRef>
              <c:f>'Travel Time Data'!$Q$14:$Q$19</c:f>
              <c:numCache>
                <c:formatCode>0</c:formatCode>
                <c:ptCount val="6"/>
                <c:pt idx="0">
                  <c:v>678.89908256880756</c:v>
                </c:pt>
                <c:pt idx="1">
                  <c:v>678.89908256880756</c:v>
                </c:pt>
                <c:pt idx="2">
                  <c:v>837.98405466970348</c:v>
                </c:pt>
                <c:pt idx="3">
                  <c:v>837.98405466970348</c:v>
                </c:pt>
                <c:pt idx="4">
                  <c:v>1228.97897897898</c:v>
                </c:pt>
                <c:pt idx="5">
                  <c:v>1228.97897897898</c:v>
                </c:pt>
              </c:numCache>
            </c:numRef>
          </c:xVal>
          <c:yVal>
            <c:numRef>
              <c:f>'Travel Time Data'!$P$14:$P$19</c:f>
              <c:numCache>
                <c:formatCode>0.00</c:formatCode>
                <c:ptCount val="6"/>
                <c:pt idx="0">
                  <c:v>8.74</c:v>
                </c:pt>
                <c:pt idx="1">
                  <c:v>25.02</c:v>
                </c:pt>
                <c:pt idx="2">
                  <c:v>25.02</c:v>
                </c:pt>
                <c:pt idx="3">
                  <c:v>54.449999999999996</c:v>
                </c:pt>
                <c:pt idx="4">
                  <c:v>54.449999999999996</c:v>
                </c:pt>
                <c:pt idx="5">
                  <c:v>70.820000000000007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EE-4F4F-A8EB-769E03729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30320"/>
        <c:axId val="87649952"/>
      </c:scatterChart>
      <c:valAx>
        <c:axId val="20622303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Shear Wave Velocity (ft/sec)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49952"/>
        <c:crosses val="autoZero"/>
        <c:crossBetween val="midCat"/>
      </c:valAx>
      <c:valAx>
        <c:axId val="8764995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Depth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3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2</xdr:row>
      <xdr:rowOff>66675</xdr:rowOff>
    </xdr:from>
    <xdr:to>
      <xdr:col>9</xdr:col>
      <xdr:colOff>266700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49020C-1DFE-4B62-B3DB-78C61B6F49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1</xdr:row>
      <xdr:rowOff>152400</xdr:rowOff>
    </xdr:from>
    <xdr:to>
      <xdr:col>13</xdr:col>
      <xdr:colOff>485775</xdr:colOff>
      <xdr:row>30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F395B4-D460-4EA7-BF92-EF71122CA5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2</xdr:row>
      <xdr:rowOff>66675</xdr:rowOff>
    </xdr:from>
    <xdr:to>
      <xdr:col>9</xdr:col>
      <xdr:colOff>266700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27CE5E-D217-4E40-8C4E-56FAACCF5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7C9F-4453-459B-8F23-27FDF25E5CF0}">
  <sheetPr>
    <outlinePr summaryBelow="0" summaryRight="0"/>
    <pageSetUpPr autoPageBreaks="0" fitToPage="1"/>
  </sheetPr>
  <dimension ref="A1:P81"/>
  <sheetViews>
    <sheetView showOutlineSymbols="0" topLeftCell="A7" zoomScaleNormal="100" workbookViewId="0">
      <selection activeCell="G16" sqref="G16:H16"/>
    </sheetView>
  </sheetViews>
  <sheetFormatPr defaultColWidth="9.140625" defaultRowHeight="15.75" x14ac:dyDescent="0.2"/>
  <cols>
    <col min="1" max="1" width="17.7109375" style="35" customWidth="1"/>
    <col min="2" max="2" width="15" style="6" customWidth="1"/>
    <col min="3" max="3" width="14.7109375" style="6" customWidth="1"/>
    <col min="4" max="4" width="17.85546875" style="6" customWidth="1"/>
    <col min="5" max="5" width="18" style="6" customWidth="1"/>
    <col min="6" max="6" width="17.7109375" style="5" customWidth="1"/>
    <col min="7" max="7" width="12.85546875" style="5" customWidth="1"/>
    <col min="8" max="8" width="15.140625" style="5" customWidth="1"/>
    <col min="9" max="10" width="9.140625" style="5"/>
    <col min="11" max="11" width="13" style="4" bestFit="1" customWidth="1"/>
    <col min="12" max="13" width="13.42578125" style="4" customWidth="1"/>
    <col min="14" max="14" width="13.28515625" style="4" customWidth="1"/>
    <col min="15" max="15" width="15.42578125" style="3" customWidth="1"/>
    <col min="16" max="16384" width="9.140625" style="5"/>
  </cols>
  <sheetData>
    <row r="1" spans="1:15" x14ac:dyDescent="0.2">
      <c r="A1" s="1"/>
      <c r="B1" s="2"/>
      <c r="C1" s="2"/>
      <c r="D1" s="2"/>
      <c r="E1" s="2"/>
      <c r="F1" s="3"/>
      <c r="G1" s="3"/>
      <c r="H1" s="3"/>
      <c r="I1" s="3"/>
      <c r="J1" s="3"/>
    </row>
    <row r="2" spans="1:15" ht="18.75" x14ac:dyDescent="0.2">
      <c r="A2" s="1"/>
      <c r="C2" s="7"/>
      <c r="D2" s="7"/>
      <c r="E2" s="7" t="s">
        <v>0</v>
      </c>
      <c r="F2" s="7"/>
      <c r="G2" s="7"/>
      <c r="H2" s="7"/>
      <c r="I2" s="3"/>
      <c r="J2" s="3"/>
    </row>
    <row r="3" spans="1:15" ht="18.75" x14ac:dyDescent="0.2">
      <c r="A3" s="1"/>
      <c r="C3" s="8"/>
      <c r="D3" s="8"/>
      <c r="E3" s="9"/>
      <c r="F3" s="8"/>
      <c r="G3" s="8"/>
      <c r="H3" s="8"/>
      <c r="I3" s="3"/>
      <c r="J3" s="3"/>
    </row>
    <row r="4" spans="1:15" ht="20.100000000000001" customHeight="1" x14ac:dyDescent="0.2">
      <c r="A4" s="49" t="s">
        <v>1</v>
      </c>
      <c r="B4" s="49"/>
      <c r="C4" s="11" t="s">
        <v>28</v>
      </c>
      <c r="D4" s="12"/>
      <c r="E4" s="2"/>
      <c r="G4" s="13" t="s">
        <v>2</v>
      </c>
      <c r="H4" s="41" t="s">
        <v>29</v>
      </c>
      <c r="I4" s="3"/>
      <c r="J4" s="3"/>
    </row>
    <row r="5" spans="1:15" ht="20.100000000000001" customHeight="1" thickBot="1" x14ac:dyDescent="0.25">
      <c r="A5" s="49"/>
      <c r="B5" s="49"/>
      <c r="C5" s="10"/>
      <c r="D5" s="2"/>
      <c r="E5" s="2"/>
      <c r="F5" s="3"/>
      <c r="G5" s="14"/>
      <c r="H5" s="14"/>
      <c r="I5" s="3"/>
      <c r="J5" s="3"/>
      <c r="M5" s="15"/>
      <c r="N5" s="15"/>
      <c r="O5" s="15"/>
    </row>
    <row r="6" spans="1:15" ht="20.100000000000001" customHeight="1" thickTop="1" x14ac:dyDescent="0.2">
      <c r="A6" s="49" t="s">
        <v>3</v>
      </c>
      <c r="B6" s="49"/>
      <c r="C6" s="10">
        <v>1.85</v>
      </c>
      <c r="D6" s="2" t="s">
        <v>4</v>
      </c>
      <c r="E6" s="2"/>
      <c r="G6" s="13" t="s">
        <v>5</v>
      </c>
      <c r="H6" s="16">
        <v>43987</v>
      </c>
      <c r="I6" s="3"/>
      <c r="J6" s="3"/>
      <c r="L6" s="50" t="s">
        <v>6</v>
      </c>
      <c r="M6" s="51"/>
      <c r="N6" s="15"/>
      <c r="O6" s="15"/>
    </row>
    <row r="7" spans="1:15" ht="20.100000000000001" customHeight="1" x14ac:dyDescent="0.2">
      <c r="A7" s="49" t="s">
        <v>7</v>
      </c>
      <c r="B7" s="49"/>
      <c r="C7" s="10">
        <v>8</v>
      </c>
      <c r="D7" s="2" t="s">
        <v>4</v>
      </c>
      <c r="E7" s="2"/>
      <c r="G7" s="13" t="s">
        <v>8</v>
      </c>
      <c r="H7" s="17" t="s">
        <v>9</v>
      </c>
      <c r="I7" s="3"/>
      <c r="J7" s="3"/>
      <c r="K7" s="5"/>
      <c r="L7" s="52" t="s">
        <v>10</v>
      </c>
      <c r="M7" s="53"/>
      <c r="N7" s="15"/>
      <c r="O7" s="15"/>
    </row>
    <row r="8" spans="1:15" ht="20.100000000000001" customHeight="1" x14ac:dyDescent="0.2">
      <c r="A8" s="10"/>
      <c r="B8" s="2"/>
      <c r="C8" s="2"/>
      <c r="D8" s="2"/>
      <c r="E8" s="2"/>
      <c r="F8" s="3"/>
      <c r="G8" s="3"/>
      <c r="H8" s="3"/>
      <c r="I8" s="3"/>
      <c r="J8" s="18"/>
      <c r="K8" s="5"/>
      <c r="L8" s="47" t="s">
        <v>11</v>
      </c>
      <c r="M8" s="48"/>
      <c r="N8" s="15"/>
      <c r="O8" s="15"/>
    </row>
    <row r="9" spans="1:15" ht="9.75" customHeight="1" x14ac:dyDescent="0.2">
      <c r="A9" s="19"/>
      <c r="B9" s="19"/>
      <c r="C9" s="19"/>
      <c r="D9" s="19"/>
      <c r="E9" s="19"/>
      <c r="F9" s="19"/>
      <c r="G9" s="20"/>
      <c r="H9" s="19"/>
      <c r="I9" s="17"/>
      <c r="J9" s="18"/>
      <c r="K9" s="5"/>
      <c r="L9" s="21"/>
      <c r="M9" s="22"/>
      <c r="N9" s="15"/>
      <c r="O9" s="15"/>
    </row>
    <row r="10" spans="1:15" ht="20.100000000000001" customHeight="1" x14ac:dyDescent="0.2">
      <c r="A10" s="23" t="s">
        <v>12</v>
      </c>
      <c r="B10" s="23" t="s">
        <v>13</v>
      </c>
      <c r="C10" s="17" t="s">
        <v>14</v>
      </c>
      <c r="D10" s="23" t="s">
        <v>15</v>
      </c>
      <c r="E10" s="23" t="s">
        <v>16</v>
      </c>
      <c r="F10" s="23" t="s">
        <v>15</v>
      </c>
      <c r="G10" s="24" t="s">
        <v>17</v>
      </c>
      <c r="H10" s="23" t="s">
        <v>17</v>
      </c>
      <c r="I10" s="17"/>
      <c r="J10" s="18"/>
      <c r="K10" s="5"/>
      <c r="L10" s="25" t="s">
        <v>18</v>
      </c>
      <c r="M10" s="26" t="s">
        <v>18</v>
      </c>
      <c r="N10" s="15"/>
      <c r="O10" s="15"/>
    </row>
    <row r="11" spans="1:15" ht="20.100000000000001" customHeight="1" x14ac:dyDescent="0.2">
      <c r="A11" s="23" t="s">
        <v>19</v>
      </c>
      <c r="B11" s="23" t="s">
        <v>19</v>
      </c>
      <c r="C11" s="23" t="s">
        <v>20</v>
      </c>
      <c r="D11" s="23" t="s">
        <v>21</v>
      </c>
      <c r="E11" s="23" t="s">
        <v>22</v>
      </c>
      <c r="F11" s="23" t="s">
        <v>23</v>
      </c>
      <c r="G11" s="24" t="s">
        <v>24</v>
      </c>
      <c r="H11" s="23" t="s">
        <v>19</v>
      </c>
      <c r="I11" s="17"/>
      <c r="J11" s="18"/>
      <c r="K11" s="5"/>
      <c r="L11" s="25">
        <v>1</v>
      </c>
      <c r="M11" s="26">
        <v>2</v>
      </c>
      <c r="N11" s="15"/>
      <c r="O11" s="15"/>
    </row>
    <row r="12" spans="1:15" ht="20.100000000000001" customHeight="1" x14ac:dyDescent="0.2">
      <c r="A12" s="23" t="s">
        <v>25</v>
      </c>
      <c r="B12" s="23" t="s">
        <v>25</v>
      </c>
      <c r="C12" s="23" t="s">
        <v>25</v>
      </c>
      <c r="D12" s="23" t="s">
        <v>25</v>
      </c>
      <c r="E12" s="23" t="s">
        <v>26</v>
      </c>
      <c r="F12" s="23" t="s">
        <v>26</v>
      </c>
      <c r="G12" s="24" t="s">
        <v>27</v>
      </c>
      <c r="H12" s="23" t="s">
        <v>25</v>
      </c>
      <c r="I12" s="17"/>
      <c r="J12" s="18"/>
      <c r="K12" s="5"/>
      <c r="L12" s="25" t="s">
        <v>26</v>
      </c>
      <c r="M12" s="26" t="s">
        <v>26</v>
      </c>
      <c r="N12" s="15"/>
      <c r="O12" s="15"/>
    </row>
    <row r="13" spans="1:15" ht="9.75" customHeight="1" x14ac:dyDescent="0.2">
      <c r="A13" s="27"/>
      <c r="B13" s="27"/>
      <c r="C13" s="27"/>
      <c r="D13" s="27"/>
      <c r="E13" s="27"/>
      <c r="F13" s="27"/>
      <c r="G13" s="28"/>
      <c r="H13" s="27"/>
      <c r="I13" s="17"/>
      <c r="L13" s="29"/>
      <c r="M13" s="26"/>
      <c r="N13" s="15"/>
      <c r="O13" s="15"/>
    </row>
    <row r="14" spans="1:15" ht="8.25" customHeight="1" x14ac:dyDescent="0.2">
      <c r="A14" s="19"/>
      <c r="B14" s="19"/>
      <c r="C14" s="19"/>
      <c r="D14" s="19"/>
      <c r="E14" s="19"/>
      <c r="F14" s="19"/>
      <c r="G14" s="20"/>
      <c r="H14" s="19"/>
      <c r="I14" s="17"/>
      <c r="J14" s="18"/>
      <c r="L14" s="29"/>
      <c r="M14" s="26"/>
      <c r="N14" s="15"/>
      <c r="O14" s="15"/>
    </row>
    <row r="15" spans="1:15" ht="20.100000000000001" customHeight="1" x14ac:dyDescent="0.2">
      <c r="A15" s="23">
        <v>10.59</v>
      </c>
      <c r="B15" s="23">
        <f>+A15-$C$6</f>
        <v>8.74</v>
      </c>
      <c r="C15" s="23">
        <f>SQRT((B15*B15)+($C$7*$C$7))</f>
        <v>11.848527334652186</v>
      </c>
      <c r="D15" s="23">
        <f>C15-C14</f>
        <v>11.848527334652186</v>
      </c>
      <c r="E15" s="42">
        <f>(L15+M15)/2</f>
        <v>4.079E-2</v>
      </c>
      <c r="F15" s="30"/>
      <c r="G15" s="24"/>
      <c r="H15" s="23"/>
      <c r="I15" s="17"/>
      <c r="J15" s="31"/>
      <c r="L15" s="29">
        <v>4.079E-2</v>
      </c>
      <c r="M15" s="26">
        <f>L15</f>
        <v>4.079E-2</v>
      </c>
      <c r="N15" s="15"/>
      <c r="O15" s="15"/>
    </row>
    <row r="16" spans="1:15" ht="20.100000000000001" customHeight="1" x14ac:dyDescent="0.2">
      <c r="A16" s="23">
        <v>13.85</v>
      </c>
      <c r="B16" s="23">
        <f t="shared" ref="B16:B34" si="0">+A16-$C$6</f>
        <v>12</v>
      </c>
      <c r="C16" s="23">
        <f>SQRT((B16*B16)+($C$7*$C$7))</f>
        <v>14.422205101855956</v>
      </c>
      <c r="D16" s="23">
        <f>C16-C15</f>
        <v>2.5736777672037707</v>
      </c>
      <c r="E16" s="42">
        <f t="shared" ref="E16:E34" si="1">(L16+M16)/2</f>
        <v>4.4580000000000002E-2</v>
      </c>
      <c r="F16" s="42">
        <f>E16-E15</f>
        <v>3.7900000000000017E-3</v>
      </c>
      <c r="G16" s="43">
        <f>D16/F16</f>
        <v>679.07065097724796</v>
      </c>
      <c r="H16" s="44">
        <f>(B15+B16)/2</f>
        <v>10.370000000000001</v>
      </c>
      <c r="I16" s="17"/>
      <c r="J16" s="31"/>
      <c r="L16" s="29">
        <v>4.4580000000000002E-2</v>
      </c>
      <c r="M16" s="26">
        <f t="shared" ref="M16:M34" si="2">L16</f>
        <v>4.4580000000000002E-2</v>
      </c>
      <c r="N16" s="15"/>
      <c r="O16" s="15"/>
    </row>
    <row r="17" spans="1:15" ht="20.100000000000001" customHeight="1" x14ac:dyDescent="0.2">
      <c r="A17" s="23">
        <v>17.12</v>
      </c>
      <c r="B17" s="23">
        <f t="shared" si="0"/>
        <v>15.270000000000001</v>
      </c>
      <c r="C17" s="23">
        <f t="shared" ref="C17:C33" si="3">SQRT((B17*B17)+($C$7*$C$7))</f>
        <v>17.238703547540922</v>
      </c>
      <c r="D17" s="23">
        <f t="shared" ref="D17:D33" si="4">C17-C16</f>
        <v>2.8164984456849655</v>
      </c>
      <c r="E17" s="42">
        <f t="shared" si="1"/>
        <v>5.0470000000000001E-2</v>
      </c>
      <c r="F17" s="42">
        <f t="shared" ref="F17:F34" si="5">E17-E16</f>
        <v>5.8899999999999994E-3</v>
      </c>
      <c r="G17" s="43">
        <f t="shared" ref="G17:G34" si="6">D17/F17</f>
        <v>478.18309773938302</v>
      </c>
      <c r="H17" s="44">
        <f t="shared" ref="H17:H34" si="7">(B16+B17)/2</f>
        <v>13.635000000000002</v>
      </c>
      <c r="I17" s="17"/>
      <c r="J17" s="31"/>
      <c r="L17" s="29">
        <v>5.0470000000000001E-2</v>
      </c>
      <c r="M17" s="26">
        <f t="shared" si="2"/>
        <v>5.0470000000000001E-2</v>
      </c>
      <c r="N17" s="15"/>
      <c r="O17" s="15"/>
    </row>
    <row r="18" spans="1:15" ht="20.100000000000001" customHeight="1" x14ac:dyDescent="0.2">
      <c r="A18" s="23">
        <v>20.38</v>
      </c>
      <c r="B18" s="23">
        <f t="shared" si="0"/>
        <v>18.529999999999998</v>
      </c>
      <c r="C18" s="23">
        <f t="shared" si="3"/>
        <v>20.183183594269757</v>
      </c>
      <c r="D18" s="23">
        <f t="shared" si="4"/>
        <v>2.9444800467288346</v>
      </c>
      <c r="E18" s="42">
        <f t="shared" si="1"/>
        <v>5.4039999999999998E-2</v>
      </c>
      <c r="F18" s="42">
        <f t="shared" si="5"/>
        <v>3.5699999999999968E-3</v>
      </c>
      <c r="G18" s="43">
        <f t="shared" si="6"/>
        <v>824.78432681480035</v>
      </c>
      <c r="H18" s="44">
        <f t="shared" si="7"/>
        <v>16.899999999999999</v>
      </c>
      <c r="I18" s="17"/>
      <c r="J18" s="31"/>
      <c r="L18" s="29">
        <v>5.4039999999999998E-2</v>
      </c>
      <c r="M18" s="26">
        <f t="shared" si="2"/>
        <v>5.4039999999999998E-2</v>
      </c>
      <c r="N18" s="15"/>
      <c r="O18" s="15"/>
    </row>
    <row r="19" spans="1:15" ht="20.100000000000001" customHeight="1" x14ac:dyDescent="0.2">
      <c r="A19" s="23">
        <v>23.52</v>
      </c>
      <c r="B19" s="23">
        <f t="shared" si="0"/>
        <v>21.669999999999998</v>
      </c>
      <c r="C19" s="23">
        <f t="shared" si="3"/>
        <v>23.099543285528394</v>
      </c>
      <c r="D19" s="23">
        <f t="shared" si="4"/>
        <v>2.9163596912586378</v>
      </c>
      <c r="E19" s="42">
        <f t="shared" si="1"/>
        <v>6.2030000000000002E-2</v>
      </c>
      <c r="F19" s="42">
        <f t="shared" si="5"/>
        <v>7.990000000000004E-3</v>
      </c>
      <c r="G19" s="43">
        <f t="shared" si="6"/>
        <v>365.00121292348388</v>
      </c>
      <c r="H19" s="44">
        <f t="shared" si="7"/>
        <v>20.099999999999998</v>
      </c>
      <c r="I19" s="17"/>
      <c r="J19" s="31"/>
      <c r="L19" s="29">
        <v>6.2030000000000002E-2</v>
      </c>
      <c r="M19" s="26">
        <f t="shared" si="2"/>
        <v>6.2030000000000002E-2</v>
      </c>
      <c r="N19" s="15"/>
      <c r="O19" s="15"/>
    </row>
    <row r="20" spans="1:15" ht="20.100000000000001" customHeight="1" x14ac:dyDescent="0.2">
      <c r="A20" s="23">
        <v>26.87</v>
      </c>
      <c r="B20" s="23">
        <f t="shared" si="0"/>
        <v>25.02</v>
      </c>
      <c r="C20" s="23">
        <f t="shared" si="3"/>
        <v>26.267858686996167</v>
      </c>
      <c r="D20" s="23">
        <f t="shared" si="4"/>
        <v>3.1683154014677726</v>
      </c>
      <c r="E20" s="42">
        <f t="shared" si="1"/>
        <v>6.4769999999999994E-2</v>
      </c>
      <c r="F20" s="42">
        <f t="shared" si="5"/>
        <v>2.7399999999999924E-3</v>
      </c>
      <c r="G20" s="43">
        <f t="shared" si="6"/>
        <v>1156.3194895867814</v>
      </c>
      <c r="H20" s="44">
        <f t="shared" si="7"/>
        <v>23.344999999999999</v>
      </c>
      <c r="I20" s="17"/>
      <c r="J20" s="31"/>
      <c r="L20" s="29">
        <v>6.4769999999999994E-2</v>
      </c>
      <c r="M20" s="26">
        <f t="shared" si="2"/>
        <v>6.4769999999999994E-2</v>
      </c>
      <c r="N20" s="15"/>
      <c r="O20" s="15"/>
    </row>
    <row r="21" spans="1:15" ht="20.100000000000001" customHeight="1" x14ac:dyDescent="0.2">
      <c r="A21" s="23">
        <v>30.26</v>
      </c>
      <c r="B21" s="23">
        <f t="shared" si="0"/>
        <v>28.41</v>
      </c>
      <c r="C21" s="23">
        <f t="shared" si="3"/>
        <v>29.514879298414893</v>
      </c>
      <c r="D21" s="23">
        <f t="shared" si="4"/>
        <v>3.2470206114187263</v>
      </c>
      <c r="E21" s="42">
        <f t="shared" si="1"/>
        <v>6.9400000000000003E-2</v>
      </c>
      <c r="F21" s="42">
        <f t="shared" si="5"/>
        <v>4.6300000000000091E-3</v>
      </c>
      <c r="G21" s="43">
        <f t="shared" si="6"/>
        <v>701.30034803860042</v>
      </c>
      <c r="H21" s="44">
        <f t="shared" si="7"/>
        <v>26.715</v>
      </c>
      <c r="I21" s="17"/>
      <c r="J21" s="31"/>
      <c r="L21" s="29">
        <v>6.9400000000000003E-2</v>
      </c>
      <c r="M21" s="26">
        <f t="shared" si="2"/>
        <v>6.9400000000000003E-2</v>
      </c>
      <c r="N21" s="15"/>
      <c r="O21" s="15"/>
    </row>
    <row r="22" spans="1:15" ht="20.100000000000001" customHeight="1" x14ac:dyDescent="0.2">
      <c r="A22" s="23">
        <v>33.450000000000003</v>
      </c>
      <c r="B22" s="23">
        <f t="shared" si="0"/>
        <v>31.6</v>
      </c>
      <c r="C22" s="23">
        <f t="shared" si="3"/>
        <v>32.596932371006936</v>
      </c>
      <c r="D22" s="23">
        <f t="shared" si="4"/>
        <v>3.0820530725920428</v>
      </c>
      <c r="E22" s="42">
        <f t="shared" si="1"/>
        <v>7.1080000000000004E-2</v>
      </c>
      <c r="F22" s="42">
        <f t="shared" si="5"/>
        <v>1.6800000000000009E-3</v>
      </c>
      <c r="G22" s="43">
        <f t="shared" si="6"/>
        <v>1834.5554003524053</v>
      </c>
      <c r="H22" s="44">
        <f t="shared" si="7"/>
        <v>30.005000000000003</v>
      </c>
      <c r="I22" s="17"/>
      <c r="J22" s="31"/>
      <c r="L22" s="29">
        <v>7.1080000000000004E-2</v>
      </c>
      <c r="M22" s="26">
        <f t="shared" si="2"/>
        <v>7.1080000000000004E-2</v>
      </c>
      <c r="N22" s="15"/>
      <c r="O22" s="15"/>
    </row>
    <row r="23" spans="1:15" ht="20.100000000000001" customHeight="1" x14ac:dyDescent="0.2">
      <c r="A23" s="23">
        <v>36.76</v>
      </c>
      <c r="B23" s="23">
        <f t="shared" si="0"/>
        <v>34.909999999999997</v>
      </c>
      <c r="C23" s="23">
        <f t="shared" si="3"/>
        <v>35.814914491032923</v>
      </c>
      <c r="D23" s="23">
        <f t="shared" si="4"/>
        <v>3.2179821200259866</v>
      </c>
      <c r="E23" s="42">
        <f t="shared" si="1"/>
        <v>7.4649999999999994E-2</v>
      </c>
      <c r="F23" s="42">
        <f t="shared" si="5"/>
        <v>3.5699999999999898E-3</v>
      </c>
      <c r="G23" s="43">
        <f t="shared" si="6"/>
        <v>901.39555182801007</v>
      </c>
      <c r="H23" s="44">
        <f t="shared" si="7"/>
        <v>33.254999999999995</v>
      </c>
      <c r="I23" s="17"/>
      <c r="J23" s="31"/>
      <c r="L23" s="29">
        <v>7.4649999999999994E-2</v>
      </c>
      <c r="M23" s="26">
        <f t="shared" si="2"/>
        <v>7.4649999999999994E-2</v>
      </c>
      <c r="N23" s="15"/>
      <c r="O23" s="15"/>
    </row>
    <row r="24" spans="1:15" ht="20.100000000000001" customHeight="1" x14ac:dyDescent="0.2">
      <c r="A24" s="23">
        <v>40.07</v>
      </c>
      <c r="B24" s="23">
        <f t="shared" si="0"/>
        <v>38.22</v>
      </c>
      <c r="C24" s="23">
        <f t="shared" si="3"/>
        <v>39.048282932799999</v>
      </c>
      <c r="D24" s="23">
        <f t="shared" si="4"/>
        <v>3.2333684417670767</v>
      </c>
      <c r="E24" s="42">
        <f t="shared" si="1"/>
        <v>8.1799999999999998E-2</v>
      </c>
      <c r="F24" s="42">
        <f t="shared" si="5"/>
        <v>7.1500000000000036E-3</v>
      </c>
      <c r="G24" s="43">
        <f t="shared" si="6"/>
        <v>452.21936248490562</v>
      </c>
      <c r="H24" s="44">
        <f t="shared" si="7"/>
        <v>36.564999999999998</v>
      </c>
      <c r="I24" s="17"/>
      <c r="J24" s="31"/>
      <c r="L24" s="29">
        <v>8.1799999999999998E-2</v>
      </c>
      <c r="M24" s="26">
        <f t="shared" si="2"/>
        <v>8.1799999999999998E-2</v>
      </c>
      <c r="N24" s="15"/>
      <c r="O24" s="15"/>
    </row>
    <row r="25" spans="1:15" ht="20.100000000000001" customHeight="1" x14ac:dyDescent="0.2">
      <c r="A25" s="23">
        <v>43.29</v>
      </c>
      <c r="B25" s="23">
        <f t="shared" si="0"/>
        <v>41.44</v>
      </c>
      <c r="C25" s="23">
        <f t="shared" si="3"/>
        <v>42.205137128079556</v>
      </c>
      <c r="D25" s="23">
        <f t="shared" si="4"/>
        <v>3.156854195279557</v>
      </c>
      <c r="E25" s="42">
        <f t="shared" si="1"/>
        <v>8.5169999999999996E-2</v>
      </c>
      <c r="F25" s="42">
        <f t="shared" si="5"/>
        <v>3.369999999999998E-3</v>
      </c>
      <c r="G25" s="43">
        <f t="shared" si="6"/>
        <v>936.75198672983947</v>
      </c>
      <c r="H25" s="44">
        <f t="shared" si="7"/>
        <v>39.83</v>
      </c>
      <c r="I25" s="17"/>
      <c r="J25" s="31"/>
      <c r="L25" s="29">
        <v>8.5169999999999996E-2</v>
      </c>
      <c r="M25" s="26">
        <f t="shared" si="2"/>
        <v>8.5169999999999996E-2</v>
      </c>
      <c r="N25" s="15"/>
      <c r="O25" s="15"/>
    </row>
    <row r="26" spans="1:15" ht="20.100000000000001" customHeight="1" x14ac:dyDescent="0.2">
      <c r="A26" s="23">
        <v>46.55</v>
      </c>
      <c r="B26" s="23">
        <f t="shared" si="0"/>
        <v>44.699999999999996</v>
      </c>
      <c r="C26" s="23">
        <f t="shared" si="3"/>
        <v>45.410241135673346</v>
      </c>
      <c r="D26" s="23">
        <f t="shared" si="4"/>
        <v>3.2051040075937891</v>
      </c>
      <c r="E26" s="42">
        <f t="shared" si="1"/>
        <v>8.9800000000000005E-2</v>
      </c>
      <c r="F26" s="42">
        <f t="shared" si="5"/>
        <v>4.6300000000000091E-3</v>
      </c>
      <c r="G26" s="43">
        <f t="shared" si="6"/>
        <v>692.24708587338716</v>
      </c>
      <c r="H26" s="44">
        <f t="shared" si="7"/>
        <v>43.069999999999993</v>
      </c>
      <c r="I26" s="17"/>
      <c r="J26" s="31"/>
      <c r="L26" s="29">
        <v>8.9800000000000005E-2</v>
      </c>
      <c r="M26" s="26">
        <f t="shared" si="2"/>
        <v>8.9800000000000005E-2</v>
      </c>
      <c r="N26" s="15"/>
      <c r="O26" s="15"/>
    </row>
    <row r="27" spans="1:15" ht="20.100000000000001" customHeight="1" x14ac:dyDescent="0.2">
      <c r="A27" s="23">
        <v>49.84</v>
      </c>
      <c r="B27" s="23">
        <f t="shared" si="0"/>
        <v>47.99</v>
      </c>
      <c r="C27" s="23">
        <f t="shared" si="3"/>
        <v>48.652236330923166</v>
      </c>
      <c r="D27" s="23">
        <f t="shared" si="4"/>
        <v>3.2419951952498209</v>
      </c>
      <c r="E27" s="42">
        <f t="shared" si="1"/>
        <v>9.2109999999999997E-2</v>
      </c>
      <c r="F27" s="42">
        <f t="shared" si="5"/>
        <v>2.3099999999999926E-3</v>
      </c>
      <c r="G27" s="43">
        <f t="shared" si="6"/>
        <v>1403.4611234847755</v>
      </c>
      <c r="H27" s="44">
        <f t="shared" si="7"/>
        <v>46.344999999999999</v>
      </c>
      <c r="I27" s="17"/>
      <c r="J27" s="31"/>
      <c r="L27" s="29">
        <v>9.2109999999999997E-2</v>
      </c>
      <c r="M27" s="26">
        <f t="shared" si="2"/>
        <v>9.2109999999999997E-2</v>
      </c>
      <c r="N27" s="15"/>
      <c r="O27" s="15"/>
    </row>
    <row r="28" spans="1:15" ht="20.100000000000001" customHeight="1" x14ac:dyDescent="0.2">
      <c r="A28" s="23">
        <v>53</v>
      </c>
      <c r="B28" s="23">
        <f t="shared" si="0"/>
        <v>51.15</v>
      </c>
      <c r="C28" s="23">
        <f t="shared" si="3"/>
        <v>51.771831143972491</v>
      </c>
      <c r="D28" s="23">
        <f t="shared" si="4"/>
        <v>3.119594813049325</v>
      </c>
      <c r="E28" s="42">
        <f t="shared" si="1"/>
        <v>9.5680000000000001E-2</v>
      </c>
      <c r="F28" s="42">
        <f t="shared" si="5"/>
        <v>3.5700000000000037E-3</v>
      </c>
      <c r="G28" s="43">
        <f t="shared" si="6"/>
        <v>873.83608208664475</v>
      </c>
      <c r="H28" s="44">
        <f t="shared" si="7"/>
        <v>49.57</v>
      </c>
      <c r="I28" s="17"/>
      <c r="J28" s="31"/>
      <c r="L28" s="29">
        <v>9.5680000000000001E-2</v>
      </c>
      <c r="M28" s="26">
        <f t="shared" si="2"/>
        <v>9.5680000000000001E-2</v>
      </c>
      <c r="N28" s="15"/>
      <c r="O28" s="15"/>
    </row>
    <row r="29" spans="1:15" ht="20.100000000000001" customHeight="1" x14ac:dyDescent="0.2">
      <c r="A29" s="23">
        <v>56.3</v>
      </c>
      <c r="B29" s="23">
        <f t="shared" si="0"/>
        <v>54.449999999999996</v>
      </c>
      <c r="C29" s="23">
        <f t="shared" si="3"/>
        <v>55.034557325375111</v>
      </c>
      <c r="D29" s="23">
        <f t="shared" si="4"/>
        <v>3.2627261814026198</v>
      </c>
      <c r="E29" s="42">
        <f t="shared" si="1"/>
        <v>9.9890000000000007E-2</v>
      </c>
      <c r="F29" s="42">
        <f t="shared" si="5"/>
        <v>4.2100000000000054E-3</v>
      </c>
      <c r="G29" s="43">
        <f t="shared" si="6"/>
        <v>774.99434237591822</v>
      </c>
      <c r="H29" s="44">
        <f t="shared" si="7"/>
        <v>52.8</v>
      </c>
      <c r="I29" s="17"/>
      <c r="J29" s="31"/>
      <c r="L29" s="29">
        <v>9.9890000000000007E-2</v>
      </c>
      <c r="M29" s="26">
        <f t="shared" si="2"/>
        <v>9.9890000000000007E-2</v>
      </c>
      <c r="N29" s="15"/>
      <c r="O29" s="15"/>
    </row>
    <row r="30" spans="1:15" ht="20.100000000000001" customHeight="1" x14ac:dyDescent="0.2">
      <c r="A30" s="23">
        <v>59.56</v>
      </c>
      <c r="B30" s="23">
        <f t="shared" si="0"/>
        <v>57.71</v>
      </c>
      <c r="C30" s="23">
        <f t="shared" si="3"/>
        <v>58.261858020492276</v>
      </c>
      <c r="D30" s="23">
        <f t="shared" si="4"/>
        <v>3.2273006951171652</v>
      </c>
      <c r="E30" s="42">
        <f t="shared" si="1"/>
        <v>0.1022</v>
      </c>
      <c r="F30" s="42">
        <f t="shared" si="5"/>
        <v>2.3099999999999926E-3</v>
      </c>
      <c r="G30" s="43">
        <f t="shared" si="6"/>
        <v>1397.0998680160933</v>
      </c>
      <c r="H30" s="44">
        <f t="shared" si="7"/>
        <v>56.08</v>
      </c>
      <c r="I30" s="17"/>
      <c r="J30" s="31"/>
      <c r="L30" s="29">
        <v>0.1022</v>
      </c>
      <c r="M30" s="26">
        <f t="shared" si="2"/>
        <v>0.1022</v>
      </c>
      <c r="N30" s="15"/>
      <c r="O30" s="15"/>
    </row>
    <row r="31" spans="1:15" ht="20.100000000000001" customHeight="1" x14ac:dyDescent="0.2">
      <c r="A31" s="23">
        <v>62.82</v>
      </c>
      <c r="B31" s="23">
        <f t="shared" si="0"/>
        <v>60.97</v>
      </c>
      <c r="C31" s="23">
        <f t="shared" si="3"/>
        <v>61.492608498908218</v>
      </c>
      <c r="D31" s="23">
        <f t="shared" si="4"/>
        <v>3.230750478415942</v>
      </c>
      <c r="E31" s="42">
        <f t="shared" si="1"/>
        <v>0.10557</v>
      </c>
      <c r="F31" s="42">
        <f t="shared" si="5"/>
        <v>3.369999999999998E-3</v>
      </c>
      <c r="G31" s="43">
        <f t="shared" si="6"/>
        <v>958.67966718574007</v>
      </c>
      <c r="H31" s="44">
        <f t="shared" si="7"/>
        <v>59.34</v>
      </c>
      <c r="I31" s="17"/>
      <c r="J31" s="31"/>
      <c r="L31" s="29">
        <v>0.10557</v>
      </c>
      <c r="M31" s="26">
        <f t="shared" si="2"/>
        <v>0.10557</v>
      </c>
      <c r="N31" s="15"/>
      <c r="O31" s="15"/>
    </row>
    <row r="32" spans="1:15" ht="20.100000000000001" customHeight="1" x14ac:dyDescent="0.2">
      <c r="A32" s="23">
        <v>66.11</v>
      </c>
      <c r="B32" s="23">
        <f t="shared" si="0"/>
        <v>64.260000000000005</v>
      </c>
      <c r="C32" s="23">
        <f t="shared" si="3"/>
        <v>64.756062264470657</v>
      </c>
      <c r="D32" s="23">
        <f t="shared" si="4"/>
        <v>3.2634537655624385</v>
      </c>
      <c r="E32" s="42">
        <f t="shared" si="1"/>
        <v>0.10809000000000001</v>
      </c>
      <c r="F32" s="42">
        <f t="shared" si="5"/>
        <v>2.5200000000000083E-3</v>
      </c>
      <c r="G32" s="43">
        <f t="shared" si="6"/>
        <v>1295.0213355406459</v>
      </c>
      <c r="H32" s="44">
        <f t="shared" si="7"/>
        <v>62.615000000000002</v>
      </c>
      <c r="I32" s="17"/>
      <c r="J32" s="31"/>
      <c r="L32" s="29">
        <v>0.10809000000000001</v>
      </c>
      <c r="M32" s="26">
        <f t="shared" si="2"/>
        <v>0.10809000000000001</v>
      </c>
      <c r="N32" s="15"/>
      <c r="O32" s="15"/>
    </row>
    <row r="33" spans="1:16" ht="20.100000000000001" customHeight="1" x14ac:dyDescent="0.2">
      <c r="A33" s="23">
        <v>69.400000000000006</v>
      </c>
      <c r="B33" s="23">
        <f t="shared" si="0"/>
        <v>67.550000000000011</v>
      </c>
      <c r="C33" s="23">
        <f t="shared" si="3"/>
        <v>68.022073623199702</v>
      </c>
      <c r="D33" s="23">
        <f t="shared" si="4"/>
        <v>3.2660113587290454</v>
      </c>
      <c r="E33" s="42">
        <f t="shared" si="1"/>
        <v>0.11167000000000001</v>
      </c>
      <c r="F33" s="42">
        <f t="shared" si="5"/>
        <v>3.5799999999999998E-3</v>
      </c>
      <c r="G33" s="43">
        <f t="shared" si="6"/>
        <v>912.29367562263837</v>
      </c>
      <c r="H33" s="44">
        <f t="shared" si="7"/>
        <v>65.905000000000001</v>
      </c>
      <c r="I33" s="17"/>
      <c r="J33" s="31"/>
      <c r="L33" s="29">
        <v>0.11167000000000001</v>
      </c>
      <c r="M33" s="26">
        <f t="shared" si="2"/>
        <v>0.11167000000000001</v>
      </c>
      <c r="N33" s="15"/>
      <c r="O33" s="15"/>
    </row>
    <row r="34" spans="1:16" ht="20.100000000000001" customHeight="1" x14ac:dyDescent="0.2">
      <c r="A34" s="23">
        <v>72.67</v>
      </c>
      <c r="B34" s="23">
        <f t="shared" si="0"/>
        <v>70.820000000000007</v>
      </c>
      <c r="C34" s="23">
        <f>SQRT((B34*B34)+($C$7*$C$7))</f>
        <v>71.270417425464828</v>
      </c>
      <c r="D34" s="23">
        <f>C34-C33</f>
        <v>3.2483438022651256</v>
      </c>
      <c r="E34" s="42">
        <f t="shared" si="1"/>
        <v>0.11321000000000001</v>
      </c>
      <c r="F34" s="42">
        <f t="shared" si="5"/>
        <v>1.5399999999999997E-3</v>
      </c>
      <c r="G34" s="43">
        <f t="shared" si="6"/>
        <v>2109.3141573150169</v>
      </c>
      <c r="H34" s="44">
        <f t="shared" si="7"/>
        <v>69.185000000000002</v>
      </c>
      <c r="I34" s="17"/>
      <c r="J34" s="31"/>
      <c r="L34" s="29">
        <v>0.11321000000000001</v>
      </c>
      <c r="M34" s="26">
        <f t="shared" si="2"/>
        <v>0.11321000000000001</v>
      </c>
      <c r="N34" s="15"/>
      <c r="O34" s="15"/>
    </row>
    <row r="35" spans="1:16" ht="7.5" customHeight="1" thickBot="1" x14ac:dyDescent="0.25">
      <c r="A35" s="27"/>
      <c r="B35" s="27"/>
      <c r="C35" s="27"/>
      <c r="D35" s="27"/>
      <c r="E35" s="27"/>
      <c r="F35" s="27"/>
      <c r="G35" s="28"/>
      <c r="H35" s="27"/>
      <c r="I35" s="17"/>
      <c r="J35" s="10"/>
      <c r="L35" s="32"/>
      <c r="M35" s="33"/>
      <c r="N35" s="15"/>
      <c r="O35" s="15"/>
    </row>
    <row r="36" spans="1:16" ht="20.100000000000001" customHeight="1" thickTop="1" x14ac:dyDescent="0.2">
      <c r="A36" s="10"/>
      <c r="B36" s="10"/>
      <c r="C36" s="10"/>
      <c r="D36" s="10"/>
      <c r="E36" s="10"/>
      <c r="F36" s="10"/>
      <c r="G36" s="34"/>
      <c r="H36" s="10"/>
      <c r="I36" s="17"/>
      <c r="J36" s="10"/>
      <c r="O36" s="17"/>
    </row>
    <row r="37" spans="1:16" x14ac:dyDescent="0.2">
      <c r="F37" s="6"/>
      <c r="G37" s="36"/>
      <c r="H37" s="6"/>
      <c r="J37" s="6"/>
    </row>
    <row r="38" spans="1:16" x14ac:dyDescent="0.2">
      <c r="A38"/>
      <c r="B38"/>
      <c r="C38" s="4"/>
      <c r="D38" s="4"/>
      <c r="F38" s="6"/>
      <c r="G38" s="36"/>
      <c r="H38" s="6"/>
      <c r="J38" s="6"/>
      <c r="L38" s="37"/>
      <c r="M38" s="38"/>
    </row>
    <row r="39" spans="1:16" x14ac:dyDescent="0.2">
      <c r="A39"/>
      <c r="B39"/>
      <c r="C39" s="4"/>
      <c r="D39" s="4"/>
      <c r="F39" s="6"/>
      <c r="G39" s="39"/>
      <c r="H39" s="6"/>
      <c r="J39" s="6"/>
      <c r="L39" s="37"/>
      <c r="M39" s="38"/>
    </row>
    <row r="40" spans="1:16" x14ac:dyDescent="0.2">
      <c r="A40"/>
      <c r="B40"/>
      <c r="C40" s="4"/>
      <c r="D40" s="4"/>
      <c r="F40" s="6"/>
      <c r="G40" s="39"/>
      <c r="H40" s="6"/>
      <c r="J40" s="6"/>
      <c r="L40" s="37"/>
      <c r="M40" s="38"/>
    </row>
    <row r="41" spans="1:16" s="4" customFormat="1" x14ac:dyDescent="0.2">
      <c r="A41"/>
      <c r="B41"/>
      <c r="E41" s="6"/>
      <c r="F41" s="6"/>
      <c r="G41" s="36"/>
      <c r="H41" s="6"/>
      <c r="I41" s="5"/>
      <c r="J41" s="6"/>
      <c r="L41" s="37"/>
      <c r="M41" s="38"/>
      <c r="O41" s="3"/>
      <c r="P41" s="5"/>
    </row>
    <row r="42" spans="1:16" s="4" customFormat="1" x14ac:dyDescent="0.2">
      <c r="A42"/>
      <c r="B42"/>
      <c r="C42" s="6"/>
      <c r="D42" s="6"/>
      <c r="E42" s="6"/>
      <c r="F42" s="6"/>
      <c r="G42" s="36"/>
      <c r="H42" s="6"/>
      <c r="I42" s="5"/>
      <c r="J42" s="6"/>
      <c r="L42" s="37"/>
      <c r="M42" s="38"/>
      <c r="O42" s="3"/>
      <c r="P42" s="5"/>
    </row>
    <row r="43" spans="1:16" s="4" customFormat="1" x14ac:dyDescent="0.2">
      <c r="A43"/>
      <c r="B43"/>
      <c r="C43" s="6"/>
      <c r="D43" s="6"/>
      <c r="E43" s="6"/>
      <c r="F43" s="6"/>
      <c r="G43" s="36"/>
      <c r="H43" s="6"/>
      <c r="I43" s="5"/>
      <c r="J43" s="6"/>
      <c r="L43" s="37"/>
      <c r="M43" s="38"/>
      <c r="O43" s="3"/>
      <c r="P43" s="5"/>
    </row>
    <row r="44" spans="1:16" s="4" customFormat="1" x14ac:dyDescent="0.2">
      <c r="A44"/>
      <c r="B44"/>
      <c r="C44" s="6"/>
      <c r="D44" s="6"/>
      <c r="E44" s="6"/>
      <c r="F44" s="6"/>
      <c r="G44" s="36"/>
      <c r="H44" s="6"/>
      <c r="I44" s="5"/>
      <c r="J44" s="6"/>
      <c r="L44" s="37"/>
      <c r="M44" s="38"/>
      <c r="O44" s="3"/>
      <c r="P44" s="5"/>
    </row>
    <row r="45" spans="1:16" s="4" customFormat="1" x14ac:dyDescent="0.2">
      <c r="A45"/>
      <c r="B45"/>
      <c r="C45" s="6"/>
      <c r="D45" s="6"/>
      <c r="E45" s="6"/>
      <c r="F45" s="6"/>
      <c r="G45" s="36"/>
      <c r="H45" s="6"/>
      <c r="I45" s="5"/>
      <c r="J45" s="6"/>
      <c r="L45" s="37"/>
      <c r="M45" s="38"/>
      <c r="O45" s="3"/>
      <c r="P45" s="5"/>
    </row>
    <row r="46" spans="1:16" s="4" customFormat="1" x14ac:dyDescent="0.2">
      <c r="A46"/>
      <c r="B46"/>
      <c r="C46" s="6"/>
      <c r="D46" s="6"/>
      <c r="E46" s="6"/>
      <c r="F46" s="6"/>
      <c r="G46" s="36"/>
      <c r="H46" s="6"/>
      <c r="I46" s="5"/>
      <c r="J46" s="6"/>
      <c r="L46" s="37"/>
      <c r="M46" s="38"/>
      <c r="O46" s="3"/>
      <c r="P46" s="5"/>
    </row>
    <row r="47" spans="1:16" s="4" customFormat="1" x14ac:dyDescent="0.2">
      <c r="A47"/>
      <c r="B47"/>
      <c r="C47" s="6"/>
      <c r="D47" s="6"/>
      <c r="E47" s="6"/>
      <c r="F47" s="6"/>
      <c r="G47" s="36"/>
      <c r="H47" s="6"/>
      <c r="I47" s="5"/>
      <c r="J47" s="6"/>
      <c r="L47" s="37"/>
      <c r="M47" s="38"/>
      <c r="O47" s="3"/>
      <c r="P47" s="5"/>
    </row>
    <row r="48" spans="1:16" s="4" customFormat="1" x14ac:dyDescent="0.2">
      <c r="A48"/>
      <c r="B48"/>
      <c r="C48" s="6"/>
      <c r="D48" s="6"/>
      <c r="E48" s="6"/>
      <c r="F48" s="6"/>
      <c r="G48" s="36"/>
      <c r="H48" s="6"/>
      <c r="I48" s="5"/>
      <c r="J48" s="6"/>
      <c r="L48" s="37"/>
      <c r="M48" s="38"/>
      <c r="O48" s="3"/>
      <c r="P48" s="5"/>
    </row>
    <row r="49" spans="1:16" s="4" customFormat="1" x14ac:dyDescent="0.2">
      <c r="A49"/>
      <c r="B49"/>
      <c r="C49" s="6"/>
      <c r="D49" s="6"/>
      <c r="E49" s="6"/>
      <c r="F49" s="6"/>
      <c r="G49" s="36"/>
      <c r="H49" s="6"/>
      <c r="I49" s="5"/>
      <c r="J49" s="6"/>
      <c r="L49" s="37"/>
      <c r="M49" s="38"/>
      <c r="O49" s="3"/>
      <c r="P49" s="5"/>
    </row>
    <row r="50" spans="1:16" s="4" customFormat="1" x14ac:dyDescent="0.2">
      <c r="A50"/>
      <c r="B50"/>
      <c r="C50" s="6"/>
      <c r="D50" s="6"/>
      <c r="E50" s="6"/>
      <c r="F50" s="6"/>
      <c r="G50" s="36"/>
      <c r="H50" s="6"/>
      <c r="I50" s="5"/>
      <c r="J50" s="6"/>
      <c r="L50" s="37"/>
      <c r="M50" s="38"/>
      <c r="O50" s="3"/>
      <c r="P50" s="5"/>
    </row>
    <row r="51" spans="1:16" s="4" customFormat="1" x14ac:dyDescent="0.2">
      <c r="A51"/>
      <c r="B51"/>
      <c r="C51" s="6"/>
      <c r="D51" s="6"/>
      <c r="E51" s="6"/>
      <c r="F51" s="6"/>
      <c r="G51" s="36"/>
      <c r="H51" s="6"/>
      <c r="I51" s="5"/>
      <c r="J51" s="6"/>
      <c r="L51" s="37"/>
      <c r="M51" s="40"/>
      <c r="O51" s="3"/>
      <c r="P51" s="5"/>
    </row>
    <row r="52" spans="1:16" s="4" customFormat="1" x14ac:dyDescent="0.2">
      <c r="A52"/>
      <c r="B52"/>
      <c r="C52" s="6"/>
      <c r="D52" s="6"/>
      <c r="E52" s="6"/>
      <c r="F52" s="6"/>
      <c r="G52" s="36"/>
      <c r="H52" s="6"/>
      <c r="I52" s="5"/>
      <c r="J52" s="6"/>
      <c r="L52" s="37"/>
      <c r="M52" s="40"/>
      <c r="O52" s="3"/>
      <c r="P52" s="5"/>
    </row>
    <row r="53" spans="1:16" s="4" customFormat="1" x14ac:dyDescent="0.2">
      <c r="A53"/>
      <c r="B53"/>
      <c r="C53" s="6"/>
      <c r="D53" s="6"/>
      <c r="E53" s="6"/>
      <c r="F53" s="6"/>
      <c r="G53" s="36"/>
      <c r="H53" s="6"/>
      <c r="I53" s="5"/>
      <c r="J53" s="6"/>
      <c r="L53" s="37"/>
      <c r="M53" s="40"/>
      <c r="O53" s="3"/>
      <c r="P53" s="5"/>
    </row>
    <row r="54" spans="1:16" s="4" customFormat="1" x14ac:dyDescent="0.2">
      <c r="A54"/>
      <c r="B54"/>
      <c r="C54" s="6"/>
      <c r="D54" s="6"/>
      <c r="E54" s="6"/>
      <c r="F54" s="6"/>
      <c r="G54" s="36"/>
      <c r="H54" s="6"/>
      <c r="I54" s="5"/>
      <c r="J54" s="6"/>
      <c r="L54" s="37"/>
      <c r="M54" s="40"/>
      <c r="O54" s="3"/>
      <c r="P54" s="5"/>
    </row>
    <row r="55" spans="1:16" s="4" customFormat="1" x14ac:dyDescent="0.2">
      <c r="A55"/>
      <c r="B55"/>
      <c r="C55" s="6"/>
      <c r="D55" s="6"/>
      <c r="E55" s="6"/>
      <c r="F55" s="6"/>
      <c r="G55" s="36"/>
      <c r="H55" s="6"/>
      <c r="I55" s="5"/>
      <c r="J55" s="6"/>
      <c r="L55" s="37"/>
      <c r="M55" s="38"/>
      <c r="O55" s="3"/>
      <c r="P55" s="5"/>
    </row>
    <row r="56" spans="1:16" s="4" customFormat="1" x14ac:dyDescent="0.2">
      <c r="A56"/>
      <c r="B56"/>
      <c r="C56" s="6"/>
      <c r="D56" s="6"/>
      <c r="E56" s="6"/>
      <c r="F56" s="6"/>
      <c r="G56" s="36"/>
      <c r="H56" s="6"/>
      <c r="I56" s="5"/>
      <c r="J56" s="6"/>
      <c r="L56" s="37"/>
      <c r="M56" s="38"/>
      <c r="O56" s="3"/>
      <c r="P56" s="5"/>
    </row>
    <row r="57" spans="1:16" s="4" customFormat="1" x14ac:dyDescent="0.2">
      <c r="A57"/>
      <c r="B57"/>
      <c r="C57" s="6"/>
      <c r="D57" s="6"/>
      <c r="E57" s="6"/>
      <c r="F57" s="6"/>
      <c r="G57" s="36"/>
      <c r="H57" s="6"/>
      <c r="I57" s="5"/>
      <c r="J57" s="6"/>
      <c r="L57" s="37"/>
      <c r="M57" s="38"/>
      <c r="O57" s="3"/>
      <c r="P57" s="5"/>
    </row>
    <row r="58" spans="1:16" s="4" customFormat="1" x14ac:dyDescent="0.2">
      <c r="A58"/>
      <c r="B58"/>
      <c r="C58" s="6"/>
      <c r="D58" s="6"/>
      <c r="E58" s="6"/>
      <c r="F58" s="6"/>
      <c r="G58" s="36"/>
      <c r="H58" s="6"/>
      <c r="I58" s="5"/>
      <c r="J58" s="6"/>
      <c r="L58" s="37"/>
      <c r="M58" s="38"/>
      <c r="O58" s="3"/>
      <c r="P58" s="5"/>
    </row>
    <row r="59" spans="1:16" s="4" customFormat="1" x14ac:dyDescent="0.2">
      <c r="A59"/>
      <c r="B59"/>
      <c r="C59" s="6"/>
      <c r="D59" s="6"/>
      <c r="E59" s="6"/>
      <c r="F59" s="6"/>
      <c r="G59" s="36"/>
      <c r="H59" s="6"/>
      <c r="I59" s="5"/>
      <c r="J59" s="6"/>
      <c r="L59" s="37"/>
      <c r="M59" s="38"/>
      <c r="O59" s="3"/>
      <c r="P59" s="5"/>
    </row>
    <row r="60" spans="1:16" s="4" customFormat="1" x14ac:dyDescent="0.2">
      <c r="A60"/>
      <c r="B60"/>
      <c r="C60" s="6"/>
      <c r="D60" s="6"/>
      <c r="E60" s="6"/>
      <c r="F60" s="6"/>
      <c r="G60" s="36"/>
      <c r="H60" s="6"/>
      <c r="I60" s="5"/>
      <c r="J60" s="6"/>
      <c r="L60" s="37"/>
      <c r="M60" s="38"/>
      <c r="O60" s="3"/>
      <c r="P60" s="5"/>
    </row>
    <row r="61" spans="1:16" s="4" customFormat="1" x14ac:dyDescent="0.2">
      <c r="A61"/>
      <c r="B61"/>
      <c r="C61" s="6"/>
      <c r="D61" s="6"/>
      <c r="E61" s="6"/>
      <c r="F61" s="6"/>
      <c r="G61" s="36"/>
      <c r="H61" s="6"/>
      <c r="I61" s="5"/>
      <c r="J61" s="6"/>
      <c r="L61" s="37"/>
      <c r="M61" s="38"/>
      <c r="O61" s="3"/>
      <c r="P61" s="5"/>
    </row>
    <row r="62" spans="1:16" s="4" customFormat="1" x14ac:dyDescent="0.2">
      <c r="A62"/>
      <c r="B62"/>
      <c r="C62" s="6"/>
      <c r="D62" s="6"/>
      <c r="E62" s="6"/>
      <c r="F62" s="6"/>
      <c r="G62" s="36"/>
      <c r="H62" s="6"/>
      <c r="I62" s="5"/>
      <c r="J62" s="6"/>
      <c r="L62" s="37"/>
      <c r="M62" s="38"/>
      <c r="O62" s="3"/>
      <c r="P62" s="5"/>
    </row>
    <row r="63" spans="1:16" s="4" customFormat="1" x14ac:dyDescent="0.2">
      <c r="A63"/>
      <c r="B63"/>
      <c r="C63" s="6"/>
      <c r="D63" s="6"/>
      <c r="E63" s="6"/>
      <c r="F63" s="6"/>
      <c r="G63" s="36"/>
      <c r="H63" s="6"/>
      <c r="I63" s="5"/>
      <c r="J63" s="6"/>
      <c r="L63" s="37"/>
      <c r="M63" s="38"/>
      <c r="O63" s="3"/>
      <c r="P63" s="5"/>
    </row>
    <row r="64" spans="1:16" s="4" customFormat="1" x14ac:dyDescent="0.2">
      <c r="A64"/>
      <c r="B64"/>
      <c r="C64" s="6"/>
      <c r="D64" s="6"/>
      <c r="E64" s="6"/>
      <c r="F64" s="6"/>
      <c r="G64" s="36"/>
      <c r="H64" s="6"/>
      <c r="I64" s="5"/>
      <c r="J64" s="6"/>
      <c r="L64" s="40"/>
      <c r="M64" s="38"/>
      <c r="O64" s="3"/>
      <c r="P64" s="5"/>
    </row>
    <row r="65" spans="1:16" s="4" customFormat="1" x14ac:dyDescent="0.2">
      <c r="A65"/>
      <c r="B65"/>
      <c r="C65" s="6"/>
      <c r="D65" s="6"/>
      <c r="E65" s="6"/>
      <c r="F65" s="6"/>
      <c r="G65" s="36"/>
      <c r="H65" s="6"/>
      <c r="I65" s="5"/>
      <c r="J65" s="6"/>
      <c r="L65" s="40"/>
      <c r="M65" s="38"/>
      <c r="O65" s="3"/>
      <c r="P65" s="5"/>
    </row>
    <row r="66" spans="1:16" s="4" customFormat="1" x14ac:dyDescent="0.2">
      <c r="A66"/>
      <c r="B66"/>
      <c r="C66" s="6"/>
      <c r="D66" s="6"/>
      <c r="E66" s="6"/>
      <c r="F66" s="6"/>
      <c r="G66" s="36"/>
      <c r="H66" s="6"/>
      <c r="I66" s="5"/>
      <c r="J66" s="6"/>
      <c r="L66" s="40"/>
      <c r="O66" s="3"/>
      <c r="P66" s="5"/>
    </row>
    <row r="67" spans="1:16" s="4" customFormat="1" x14ac:dyDescent="0.2">
      <c r="A67"/>
      <c r="B67"/>
      <c r="C67" s="6"/>
      <c r="D67" s="6"/>
      <c r="E67" s="6"/>
      <c r="F67" s="6"/>
      <c r="G67" s="36"/>
      <c r="H67" s="6"/>
      <c r="I67" s="5"/>
      <c r="J67" s="6"/>
      <c r="L67" s="40"/>
      <c r="O67" s="3"/>
      <c r="P67" s="5"/>
    </row>
    <row r="68" spans="1:16" s="4" customFormat="1" x14ac:dyDescent="0.2">
      <c r="A68"/>
      <c r="B68"/>
      <c r="C68" s="6"/>
      <c r="D68" s="6"/>
      <c r="E68" s="6"/>
      <c r="F68" s="6"/>
      <c r="G68" s="36"/>
      <c r="H68" s="6"/>
      <c r="I68" s="5"/>
      <c r="J68" s="6"/>
      <c r="L68" s="40"/>
      <c r="O68" s="3"/>
      <c r="P68" s="5"/>
    </row>
    <row r="69" spans="1:16" s="4" customFormat="1" x14ac:dyDescent="0.2">
      <c r="A69"/>
      <c r="B69"/>
      <c r="C69" s="6"/>
      <c r="D69" s="6"/>
      <c r="E69" s="6"/>
      <c r="F69" s="6"/>
      <c r="G69" s="36"/>
      <c r="H69" s="6"/>
      <c r="I69" s="5"/>
      <c r="J69" s="6"/>
      <c r="L69" s="40"/>
      <c r="O69" s="3"/>
      <c r="P69" s="5"/>
    </row>
    <row r="70" spans="1:16" s="4" customFormat="1" x14ac:dyDescent="0.2">
      <c r="A70"/>
      <c r="B70"/>
      <c r="C70" s="6"/>
      <c r="D70" s="6"/>
      <c r="E70" s="6"/>
      <c r="F70" s="6"/>
      <c r="G70" s="5"/>
      <c r="H70" s="5"/>
      <c r="I70" s="5"/>
      <c r="J70" s="5"/>
      <c r="O70" s="3"/>
      <c r="P70" s="5"/>
    </row>
    <row r="71" spans="1:16" s="4" customFormat="1" x14ac:dyDescent="0.2">
      <c r="A71"/>
      <c r="B71"/>
      <c r="C71" s="6"/>
      <c r="D71" s="6"/>
      <c r="E71" s="6"/>
      <c r="F71" s="5"/>
      <c r="G71" s="5"/>
      <c r="H71" s="5"/>
      <c r="I71" s="5"/>
      <c r="J71" s="5"/>
      <c r="O71" s="3"/>
      <c r="P71" s="5"/>
    </row>
    <row r="72" spans="1:16" s="4" customFormat="1" x14ac:dyDescent="0.2">
      <c r="A72"/>
      <c r="B72"/>
      <c r="C72" s="6"/>
      <c r="D72" s="6"/>
      <c r="E72" s="6"/>
      <c r="F72" s="5"/>
      <c r="G72" s="5"/>
      <c r="H72" s="5"/>
      <c r="I72" s="5"/>
      <c r="J72" s="5"/>
      <c r="O72" s="3"/>
      <c r="P72" s="5"/>
    </row>
    <row r="73" spans="1:16" s="6" customFormat="1" x14ac:dyDescent="0.2">
      <c r="A73"/>
      <c r="B73"/>
      <c r="F73" s="5"/>
      <c r="G73" s="5"/>
      <c r="H73" s="5"/>
      <c r="I73" s="5"/>
      <c r="J73" s="5"/>
      <c r="K73" s="4"/>
      <c r="L73" s="4"/>
      <c r="M73" s="4"/>
      <c r="N73" s="4"/>
      <c r="O73" s="3"/>
      <c r="P73" s="5"/>
    </row>
    <row r="74" spans="1:16" s="6" customFormat="1" x14ac:dyDescent="0.2">
      <c r="A74"/>
      <c r="B74"/>
      <c r="F74" s="5"/>
      <c r="G74" s="5"/>
      <c r="H74" s="5"/>
      <c r="I74" s="5"/>
      <c r="J74" s="5"/>
      <c r="K74" s="4"/>
      <c r="L74" s="4"/>
      <c r="M74" s="4"/>
      <c r="N74" s="4"/>
      <c r="O74" s="3"/>
      <c r="P74" s="5"/>
    </row>
    <row r="75" spans="1:16" s="6" customFormat="1" x14ac:dyDescent="0.2">
      <c r="A75"/>
      <c r="B75"/>
      <c r="F75" s="5"/>
      <c r="G75" s="5"/>
      <c r="H75" s="5"/>
      <c r="I75" s="5"/>
      <c r="J75" s="5"/>
      <c r="K75" s="4"/>
      <c r="L75" s="4"/>
      <c r="M75" s="4"/>
      <c r="N75" s="4"/>
      <c r="O75" s="3"/>
      <c r="P75" s="5"/>
    </row>
    <row r="76" spans="1:16" s="6" customFormat="1" x14ac:dyDescent="0.2">
      <c r="A76"/>
      <c r="B76"/>
      <c r="F76" s="5"/>
      <c r="G76" s="5"/>
      <c r="H76" s="5"/>
      <c r="I76" s="5"/>
      <c r="J76" s="5"/>
      <c r="K76" s="4"/>
      <c r="L76" s="4"/>
      <c r="M76" s="4"/>
      <c r="N76" s="4"/>
      <c r="O76" s="3"/>
      <c r="P76" s="5"/>
    </row>
    <row r="77" spans="1:16" s="6" customFormat="1" x14ac:dyDescent="0.2">
      <c r="A77"/>
      <c r="B77"/>
      <c r="F77" s="5"/>
      <c r="G77" s="5"/>
      <c r="H77" s="5"/>
      <c r="I77" s="5"/>
      <c r="J77" s="5"/>
      <c r="K77" s="4"/>
      <c r="L77" s="4"/>
      <c r="M77" s="4"/>
      <c r="N77" s="4"/>
      <c r="O77" s="3"/>
      <c r="P77" s="5"/>
    </row>
    <row r="78" spans="1:16" s="6" customFormat="1" x14ac:dyDescent="0.2">
      <c r="A78"/>
      <c r="B78"/>
      <c r="F78" s="5"/>
      <c r="G78" s="5"/>
      <c r="H78" s="5"/>
      <c r="I78" s="5"/>
      <c r="J78" s="5"/>
      <c r="K78" s="4"/>
      <c r="L78" s="4"/>
      <c r="M78" s="4"/>
      <c r="N78" s="4"/>
      <c r="O78" s="3"/>
      <c r="P78" s="5"/>
    </row>
    <row r="79" spans="1:16" s="6" customFormat="1" x14ac:dyDescent="0.2">
      <c r="A79"/>
      <c r="B79"/>
      <c r="F79" s="5"/>
      <c r="G79" s="5"/>
      <c r="H79" s="5"/>
      <c r="I79" s="5"/>
      <c r="J79" s="5"/>
      <c r="K79" s="4"/>
      <c r="L79" s="4"/>
      <c r="M79" s="4"/>
      <c r="N79" s="4"/>
      <c r="O79" s="3"/>
      <c r="P79" s="5"/>
    </row>
    <row r="80" spans="1:16" s="6" customFormat="1" x14ac:dyDescent="0.2">
      <c r="A80"/>
      <c r="B80"/>
      <c r="F80" s="5"/>
      <c r="G80" s="5"/>
      <c r="H80" s="5"/>
      <c r="I80" s="5"/>
      <c r="J80" s="5"/>
      <c r="K80" s="4"/>
      <c r="L80" s="4"/>
      <c r="M80" s="4"/>
      <c r="N80" s="4"/>
      <c r="O80" s="3"/>
      <c r="P80" s="5"/>
    </row>
    <row r="81" spans="1:16" s="6" customFormat="1" x14ac:dyDescent="0.2">
      <c r="A81" s="35"/>
      <c r="F81" s="5"/>
      <c r="G81" s="5"/>
      <c r="H81" s="5"/>
      <c r="I81" s="5"/>
      <c r="J81" s="5"/>
      <c r="K81" s="4"/>
      <c r="L81" s="4"/>
      <c r="M81" s="4"/>
      <c r="N81" s="4"/>
      <c r="O81" s="3"/>
      <c r="P81" s="5"/>
    </row>
  </sheetData>
  <mergeCells count="7">
    <mergeCell ref="L8:M8"/>
    <mergeCell ref="A4:B4"/>
    <mergeCell ref="A5:B5"/>
    <mergeCell ref="A6:B6"/>
    <mergeCell ref="L6:M6"/>
    <mergeCell ref="A7:B7"/>
    <mergeCell ref="L7:M7"/>
  </mergeCells>
  <printOptions horizontalCentered="1"/>
  <pageMargins left="0.51" right="0.4" top="0.39" bottom="0.35" header="0.33333333333333298" footer="0.33333333333333298"/>
  <pageSetup scale="54" orientation="landscape" horizontalDpi="4294967293" verticalDpi="300" r:id="rId1"/>
  <ignoredErrors>
    <ignoredError sqref="E16:E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518E7-0E5B-4305-9731-CF8711579796}">
  <dimension ref="A1"/>
  <sheetViews>
    <sheetView workbookViewId="0">
      <selection activeCell="L33" sqref="L33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32DD-1B69-4D40-9B8E-23F8373F2E4F}">
  <dimension ref="P3:R19"/>
  <sheetViews>
    <sheetView topLeftCell="B1" workbookViewId="0">
      <selection activeCell="R7" sqref="R7"/>
    </sheetView>
  </sheetViews>
  <sheetFormatPr defaultRowHeight="12.75" x14ac:dyDescent="0.2"/>
  <cols>
    <col min="16" max="16" width="9.140625" style="45"/>
    <col min="17" max="17" width="16.7109375" customWidth="1"/>
    <col min="18" max="18" width="15.140625" style="46" customWidth="1"/>
  </cols>
  <sheetData>
    <row r="3" spans="16:18" x14ac:dyDescent="0.2">
      <c r="P3" s="45" t="s">
        <v>30</v>
      </c>
      <c r="Q3" t="s">
        <v>32</v>
      </c>
      <c r="R3" s="46" t="s">
        <v>31</v>
      </c>
    </row>
    <row r="4" spans="16:18" x14ac:dyDescent="0.2">
      <c r="P4" s="45">
        <v>8.74</v>
      </c>
      <c r="Q4">
        <v>4.079E-2</v>
      </c>
    </row>
    <row r="5" spans="16:18" x14ac:dyDescent="0.2">
      <c r="P5" s="45">
        <v>25.02</v>
      </c>
      <c r="Q5">
        <v>6.4769999999999994E-2</v>
      </c>
      <c r="R5" s="46">
        <f>(P5-P4)/(Q5-Q4)</f>
        <v>678.89908256880756</v>
      </c>
    </row>
    <row r="6" spans="16:18" x14ac:dyDescent="0.2">
      <c r="P6" s="45">
        <v>54.449999999999996</v>
      </c>
      <c r="Q6">
        <v>9.9890000000000007E-2</v>
      </c>
      <c r="R6" s="46">
        <f t="shared" ref="R6:R7" si="0">(P6-P5)/(Q6-Q5)</f>
        <v>837.98405466970348</v>
      </c>
    </row>
    <row r="7" spans="16:18" x14ac:dyDescent="0.2">
      <c r="P7" s="45">
        <v>70.820000000000007</v>
      </c>
      <c r="Q7">
        <v>0.11321000000000001</v>
      </c>
      <c r="R7" s="46">
        <f t="shared" si="0"/>
        <v>1228.97897897898</v>
      </c>
    </row>
    <row r="11" spans="16:18" x14ac:dyDescent="0.2">
      <c r="P11" s="45" t="s">
        <v>33</v>
      </c>
    </row>
    <row r="13" spans="16:18" x14ac:dyDescent="0.2">
      <c r="P13" s="45" t="s">
        <v>30</v>
      </c>
      <c r="Q13" t="s">
        <v>31</v>
      </c>
    </row>
    <row r="14" spans="16:18" x14ac:dyDescent="0.2">
      <c r="P14" s="45">
        <f>P4</f>
        <v>8.74</v>
      </c>
      <c r="Q14" s="46">
        <f>R5</f>
        <v>678.89908256880756</v>
      </c>
    </row>
    <row r="15" spans="16:18" x14ac:dyDescent="0.2">
      <c r="P15" s="45">
        <f>P5</f>
        <v>25.02</v>
      </c>
      <c r="Q15" s="46">
        <f>R5</f>
        <v>678.89908256880756</v>
      </c>
    </row>
    <row r="16" spans="16:18" x14ac:dyDescent="0.2">
      <c r="P16" s="45">
        <f>P5</f>
        <v>25.02</v>
      </c>
      <c r="Q16" s="46">
        <f>R6</f>
        <v>837.98405466970348</v>
      </c>
    </row>
    <row r="17" spans="16:17" x14ac:dyDescent="0.2">
      <c r="P17" s="45">
        <f>P6</f>
        <v>54.449999999999996</v>
      </c>
      <c r="Q17" s="46">
        <f>R6</f>
        <v>837.98405466970348</v>
      </c>
    </row>
    <row r="18" spans="16:17" x14ac:dyDescent="0.2">
      <c r="P18" s="45">
        <f>P6</f>
        <v>54.449999999999996</v>
      </c>
      <c r="Q18" s="46">
        <f>R7</f>
        <v>1228.97897897898</v>
      </c>
    </row>
    <row r="19" spans="16:17" x14ac:dyDescent="0.2">
      <c r="P19" s="45">
        <f>P7</f>
        <v>70.820000000000007</v>
      </c>
      <c r="Q19" s="46">
        <f>R7</f>
        <v>1228.97897897898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4A02-3063-42BA-BC5E-D1B259A96FFD}">
  <dimension ref="A1"/>
  <sheetViews>
    <sheetView tabSelected="1" workbookViewId="0">
      <selection activeCell="L12" sqref="L12"/>
    </sheetView>
  </sheetViews>
  <sheetFormatPr defaultRowHeight="12.7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FDDAE17164748BD4832F608A13B10" ma:contentTypeVersion="15" ma:contentTypeDescription="Create a new document." ma:contentTypeScope="" ma:versionID="16e4ab232bfc76cabfd9121b7cadc11f">
  <xsd:schema xmlns:xsd="http://www.w3.org/2001/XMLSchema" xmlns:xs="http://www.w3.org/2001/XMLSchema" xmlns:p="http://schemas.microsoft.com/office/2006/metadata/properties" xmlns:ns1="http://schemas.microsoft.com/sharepoint/v3" xmlns:ns3="ff117338-9936-483e-a275-435402ea6faa" xmlns:ns4="de65d845-ddab-4257-bea9-79c35f1463a6" targetNamespace="http://schemas.microsoft.com/office/2006/metadata/properties" ma:root="true" ma:fieldsID="4630aaec381e1e8c6a8f38cf1a014cd9" ns1:_="" ns3:_="" ns4:_="">
    <xsd:import namespace="http://schemas.microsoft.com/sharepoint/v3"/>
    <xsd:import namespace="ff117338-9936-483e-a275-435402ea6faa"/>
    <xsd:import namespace="de65d845-ddab-4257-bea9-79c35f1463a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17338-9936-483e-a275-435402ea6f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5d845-ddab-4257-bea9-79c35f1463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888877-ADC6-4269-A1A5-2E6E08736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f117338-9936-483e-a275-435402ea6faa"/>
    <ds:schemaRef ds:uri="de65d845-ddab-4257-bea9-79c35f146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6DB7AB-6C0F-42EC-A605-6F2A160697A4}">
  <ds:schemaRefs>
    <ds:schemaRef ds:uri="de65d845-ddab-4257-bea9-79c35f1463a6"/>
    <ds:schemaRef ds:uri="ff117338-9936-483e-a275-435402ea6faa"/>
    <ds:schemaRef ds:uri="http://schemas.microsoft.com/sharepoint/v3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C45C9D-5B7B-4E87-9595-FEE1557A7A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Downhole Data</vt:lpstr>
      <vt:lpstr>Vs Profile</vt:lpstr>
      <vt:lpstr>Travel Time Data</vt:lpstr>
      <vt:lpstr>Vs Profile Comparison</vt:lpstr>
      <vt:lpstr>'Downhole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Rix</dc:creator>
  <cp:lastModifiedBy>Glenn Rix</cp:lastModifiedBy>
  <dcterms:created xsi:type="dcterms:W3CDTF">2020-06-05T12:15:13Z</dcterms:created>
  <dcterms:modified xsi:type="dcterms:W3CDTF">2020-06-22T12:51:19Z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0x010100F1CFDDAE17164748BD4832F608A13B10</vt:lpwstr>
  </property>
</Properties>
</file>